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bookViews>
    <workbookView xWindow="0" yWindow="0" windowWidth="21216" windowHeight="5580" activeTab="0"/>
  </bookViews>
  <sheets>
    <sheet name="IR" sheetId="5" r:id="rId1"/>
    <sheet name="Instructivo_IR" sheetId="8" r:id="rId2"/>
    <sheet name="Hoja1" sheetId="7" state="hidden" r:id="rId3"/>
  </sheets>
  <definedNames>
    <definedName name="_xlnm._FilterDatabase" localSheetId="0" hidden="1">'IR'!$A$4:$W$1195</definedName>
    <definedName name="_ftn1" localSheetId="0">'IR'!#REF!</definedName>
    <definedName name="_ftnref1" localSheetId="0">'IR'!#REF!</definedName>
  </definedNames>
  <calcPr calcId="152511"/>
  <extLst/>
</workbook>
</file>

<file path=xl/sharedStrings.xml><?xml version="1.0" encoding="utf-8"?>
<sst xmlns="http://schemas.openxmlformats.org/spreadsheetml/2006/main" count="16762" uniqueCount="2949">
  <si>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</si>
  <si>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</si>
  <si>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</si>
  <si>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</si>
  <si>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</si>
  <si>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</si>
  <si>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</si>
  <si>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</si>
  <si>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</si>
  <si>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</si>
  <si>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</si>
  <si>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</si>
  <si>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</si>
  <si>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</si>
  <si>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</si>
  <si>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</si>
  <si>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</si>
  <si>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</si>
  <si>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</si>
  <si>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</si>
  <si>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</si>
  <si>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</si>
  <si>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</si>
  <si>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</si>
  <si>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</si>
  <si>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</si>
  <si>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</si>
  <si>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</si>
  <si>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</si>
  <si>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</si>
  <si>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</si>
  <si>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</si>
  <si>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</si>
  <si>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</si>
  <si>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</si>
  <si>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</si>
  <si>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</si>
  <si>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</si>
  <si>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</si>
  <si>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</si>
  <si>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</si>
  <si>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</si>
  <si>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</si>
  <si>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</si>
  <si>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</si>
  <si>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</si>
  <si>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</si>
  <si>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</si>
  <si>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</si>
  <si>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</si>
  <si>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</si>
  <si>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</si>
  <si>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</si>
  <si>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</si>
  <si>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</si>
  <si>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</si>
  <si>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</si>
  <si>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</si>
  <si>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</si>
  <si>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</si>
  <si>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</si>
  <si>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</si>
  <si>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</si>
  <si>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</si>
  <si>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</si>
  <si>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</si>
  <si>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</si>
  <si>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</si>
  <si>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</si>
  <si>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</si>
  <si>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</si>
  <si>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</si>
  <si>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</si>
  <si>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</si>
  <si>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</si>
  <si>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</si>
  <si>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</si>
  <si>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</si>
  <si>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</si>
  <si>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</si>
  <si>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</si>
  <si>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</si>
  <si>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</si>
  <si>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</si>
  <si>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</si>
  <si>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</si>
  <si>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t>
  </si>
  <si>
    <t>E</t>
  </si>
  <si>
    <t>M</t>
  </si>
  <si>
    <t>P</t>
  </si>
  <si>
    <t>F</t>
  </si>
  <si>
    <t>AFECTACIONES</t>
  </si>
  <si>
    <t>SUPERVISION EXTERNA</t>
  </si>
  <si>
    <t>AMPLIACIONES Y ESCALATORIAS</t>
  </si>
  <si>
    <t>LABORATORIO VERIFICADOR</t>
  </si>
  <si>
    <t>MANTENIMIENTO URBANO</t>
  </si>
  <si>
    <t>MANTENIMIENTO VIAL</t>
  </si>
  <si>
    <t>OBRA INSTITUCIONAL</t>
  </si>
  <si>
    <t>PROYECTOS EJECUTIVOS DIVERSOS</t>
  </si>
  <si>
    <t>REMEDIACIONES</t>
  </si>
  <si>
    <t>GASTOS INDIRECTOS DE RAMO 33</t>
  </si>
  <si>
    <t>PROGRAMA FEDERAL U007 FORTASEG 2019</t>
  </si>
  <si>
    <t>PROGRAMA “MODELO DE SEGURIDAD CÍVICA”</t>
  </si>
  <si>
    <t>PROGRAMA SISTEMA DE INTELIGENCIA PARA LA SEGURIDAD MUNICIPAL”</t>
  </si>
  <si>
    <t>PROGRAMA CONSTRUCCIÓN DE ENTORNOS SEGUROS”</t>
  </si>
  <si>
    <t>PROGRAMA INFRAESTRUCTURA SOCIAL”</t>
  </si>
  <si>
    <t>PROGRAMA ALUMBRA LEÓN”</t>
  </si>
  <si>
    <t>PROGRAMA IGUALDAD DE GÉNERO”</t>
  </si>
  <si>
    <t>PROGRAMA ATENCIÓN A GRUPOS VULNERABLES”</t>
  </si>
  <si>
    <t>PROGRAMA MODERNIZACIÓN DEL GOBIERNO”</t>
  </si>
  <si>
    <t>PROGRAMA GOBIERNO FACILITADOR”</t>
  </si>
  <si>
    <t>PROGRAMA PARTICIPACIÓN Y COLABORACIÓN CIUDADANA”</t>
  </si>
  <si>
    <t>PROGRAMA MONITOREO INTEGRAL PARA LA EFICIENCIA DE LOS SERVICIOS”</t>
  </si>
  <si>
    <t>PROGRAMA MANTENIMIENTO INTEGRAL”</t>
  </si>
  <si>
    <t>PROGRAMA CAMINA LEÓN”</t>
  </si>
  <si>
    <t>PROGRAMA MUÉVETE EN BICICLETA”</t>
  </si>
  <si>
    <t>PROGRAMA MÁS Y MEJOR TRANSPORTE”</t>
  </si>
  <si>
    <t>PROGRAMA MUÉVETE POR LEÓN”</t>
  </si>
  <si>
    <t>PROGRAMA CONECTIVIDAD DIGITAL”</t>
  </si>
  <si>
    <t>PROGRAMA LEÓN COMPACTO Y VERTICAL”</t>
  </si>
  <si>
    <t>PROGRAMA VIVIENDA PARA TODOS”</t>
  </si>
  <si>
    <t>PROGRAMA TODOS A LA ESCUELA”</t>
  </si>
  <si>
    <t>PROGRAMA “IMPULSO A LA FORMACIÓN”</t>
  </si>
  <si>
    <t>PROGRAMA FORMACIÓN DUAL”</t>
  </si>
  <si>
    <t>PROGRAMA “FORMACIÓN EN NUEVAS TECNOLOGÍAS”</t>
  </si>
  <si>
    <t>PROGRAMA ECOSISTEMA DE CONOCIMIENTO”</t>
  </si>
  <si>
    <t>PROGRAMA EMPRESA INTELIGENTE</t>
  </si>
  <si>
    <t>PROGRAMA VINCULACIÓN Y APOYO A LA INNOVACIÓN”</t>
  </si>
  <si>
    <t>PROGRAMA CIUDAD ATRACTIVA”</t>
  </si>
  <si>
    <t>PROGRAMA NUEVOS Y MEJORES PRODUCTOS TURÍSTICOS”</t>
  </si>
  <si>
    <t>PROGRAMA MARCA CIUDAD”</t>
  </si>
  <si>
    <t>PROGRAMA “REACTIVACIÓN ECONÓMICA Y DENSIFICACIÓN DE LA CIUDAD HISTÓRICA”</t>
  </si>
  <si>
    <t>PROGRAMA ZONAS ECONÓMICAS”</t>
  </si>
  <si>
    <t>PROGRAMA FORTALECIMIENTO DE LOS SECTORES TRADICIONALES”</t>
  </si>
  <si>
    <t>PROGRAMA ATRACCIÓN DE INVERSIONES, EMPRESAS Y TALENTO”</t>
  </si>
  <si>
    <t>PROGRAMA DESARROLLO AGROALIMENTARIO”</t>
  </si>
  <si>
    <t>PROGRAMA ATENCIÓN DE SALUD A GRUPOS VULNERABLES”</t>
  </si>
  <si>
    <t>PROGRAMA ACTIVACIÓN FÍSICA”</t>
  </si>
  <si>
    <t>PROGRAMA MANEJO SUSTENTABLE DEL AGUA”</t>
  </si>
  <si>
    <t>PROGRAMA AMBIENTE LIMPIO”</t>
  </si>
  <si>
    <t>PROGRAMA MANEJO INTEGRAL DE RESIDUOS SÓLIDOS”</t>
  </si>
  <si>
    <t>PROGRAMA SEGURIDAD CONTRA RIESGOS NATURALES”</t>
  </si>
  <si>
    <t>PROGRAMA SISTEMA DE PARQUES”</t>
  </si>
  <si>
    <t>PROGRAMA APROVECHAMIENTO SUSTENTABLE DE ÁREAS NATURALES”</t>
  </si>
  <si>
    <t>DIRECCION GENERAL DE OBRA PUBLICA</t>
  </si>
  <si>
    <t>DIRECCIÓN GENERAL DE ARCHIVOS</t>
  </si>
  <si>
    <t>SECRETARIA DE SEGURIDAD PUBLICA</t>
  </si>
  <si>
    <t>ACADEMIA METROPOLITANA DE LEON</t>
  </si>
  <si>
    <t>PATRONATO DE BOMBEROS</t>
  </si>
  <si>
    <t>DIRECCION GENERAL DE TRANSITO</t>
  </si>
  <si>
    <t>DIRECCION DE ARBITROS CALIFICADORES</t>
  </si>
  <si>
    <t>DIRECCION DE PROTECCION CIVIL</t>
  </si>
  <si>
    <t>DIRECCION DE POLICIA</t>
  </si>
  <si>
    <t>DIRECCIÓN DE SISTEMA DE COMANDO, CONTROL, COMUNICACIONES Y CÓMPUTO</t>
  </si>
  <si>
    <t>SUBSECRETARÍA DE ATENCIÓN A LA COMUNIDAD</t>
  </si>
  <si>
    <t>INSTITUTO MUNICIPAL DE PLANEACIÓN</t>
  </si>
  <si>
    <t>DIRECCIÓN DE PROGRAMAS ESTRATÉGICOS</t>
  </si>
  <si>
    <t>DIRECCION DE DESARROLLO Y PARTICIPACIÓN CIUDADANA</t>
  </si>
  <si>
    <t>DIRECCION GENERAL DE DESARROLLO SOCIAL Y HUMANO</t>
  </si>
  <si>
    <t>DIRECCION GENERAL DE DESARROLLO URBANO</t>
  </si>
  <si>
    <t>INSTITUTO MUNICIPAL DE LA JUVENTUD</t>
  </si>
  <si>
    <t>INSTITUTO CULTURAL DE LEÓN</t>
  </si>
  <si>
    <t>UNIDAD DE TRANSPARENCIA</t>
  </si>
  <si>
    <t>DIRECCION GENERAL DE DESARROLLO RURAL</t>
  </si>
  <si>
    <t>DIRECCION GENERAL DE EDUCACION</t>
  </si>
  <si>
    <t>DIRECCION GENERAL DE RECURSOS MATERIALES Y SERVICIOS GENERALES</t>
  </si>
  <si>
    <t>SISTEMA DE AGUA POTABLE Y ALCANTARILLADO</t>
  </si>
  <si>
    <t>INSTITUTO MUNICIPAL DE LAS MUJERES</t>
  </si>
  <si>
    <t>DIF - LEÓN</t>
  </si>
  <si>
    <t>DIRECCION GENERAL DE SALUD</t>
  </si>
  <si>
    <t>DIRECCION GENERAL DE ECONOMIA</t>
  </si>
  <si>
    <t>DIRECCION GENERAL DE DESARROLLO INSTITUCIONAL</t>
  </si>
  <si>
    <t>CONTRALORIA MUNICIPAL</t>
  </si>
  <si>
    <t>DIRECCION DE ATENCION CIUDADANA</t>
  </si>
  <si>
    <t>DIRECCION GENERAL DE COMUNICACION SOCIAL</t>
  </si>
  <si>
    <t>DIRECCION GENERAL DE GOBIERNO</t>
  </si>
  <si>
    <t>DIRECCIÓN GENERAL DE INNOVACIÓN</t>
  </si>
  <si>
    <t>DIRECCION GENERAL DE INGRESOS</t>
  </si>
  <si>
    <t>DIRECCION GENERAL DE MOVILIDAD</t>
  </si>
  <si>
    <t>INSTITUTO MUNICIPAL DE VIVIENDA</t>
  </si>
  <si>
    <t>DIRECCION GENERAL DE HOSPITALIDAD Y TURISMO</t>
  </si>
  <si>
    <t>COMISIÓN MUNICIPAL DE CULTURA FÍSICA Y DEPORTE</t>
  </si>
  <si>
    <t>PATRONATO DE LA FERIA DE LEÓN</t>
  </si>
  <si>
    <t>PATRONATO EXPLORA</t>
  </si>
  <si>
    <t>PATRONATO DEL PARQUE ZOOLÓGICO DE LEÓN</t>
  </si>
  <si>
    <t>DIRECCIÓN GENERAL DE GESTIÓN AMBIENTAL</t>
  </si>
  <si>
    <t>SISTEMA INTEGRAL ASEO PUBLICO</t>
  </si>
  <si>
    <t>PATRONATO DEL PARQUE ECOLÓGICO METROPOLITANO</t>
  </si>
  <si>
    <t>DIRECCION DE FUNCION EDILICIA Y NORMATIVA</t>
  </si>
  <si>
    <t>SI</t>
  </si>
  <si>
    <t>COMPONENTES</t>
  </si>
  <si>
    <t>PROPOSITO</t>
  </si>
  <si>
    <t>CONVENIOS DE AFECTACIÓN POR LIBERACIÓN DE DERECHOS DE VÍA PAGADAS</t>
  </si>
  <si>
    <t>ELABORACION DE CONVENIOS DE AFECTACIÓN POR LIBERACIÓN DE DERECHOS DE VÍA</t>
  </si>
  <si>
    <t>GESTION DE PAGO DE REFRENDO DE EJERCICIOS ANTERIORES</t>
  </si>
  <si>
    <t>DAR CONTINUIDAD A LAS ACCIONES DE MANTENIMIENTO INTEGRAL A LA INFRAESTRUCTURA VIAL Y URBANA (ALUMBRADO PÚBLICO, VIALIDADES Y ESPACIOS PÚBLICOS), A FIN DE OFRECER UN MEJOR SERVICIO Y ATENDER DE MANERA EFICIENTE LAS NECESIDADES CIUDADANAS.</t>
  </si>
  <si>
    <t>CONTRATOS DE SUPERVISIÓN EXTERNA PARA OBRAS REALIZADOS</t>
  </si>
  <si>
    <t>GESTION DE RECURSOS PARA LA CONTRATACIÓN DE SUPERVISION EXTERNA</t>
  </si>
  <si>
    <t>IMPULSAR LA MOVILIDAD Y CONECTIVIDAD DEL MUNICIPIO QUE PROPICIEN LA INTEGRACIÓN Y LA CONVIVENCIA DE LAS PERSONAS MEDIANTE SOLUCIONES EFICACES Y EFICIENTES PARA LA MOVILIDAD SUSTENTABLE, INFRAESTRUCTURA URBANA, ORDENAMIENTO TERRITORIAL Y SERVICIOS PÚBLICOS CON CALIDAD Y CALIDEZ, TANTO EN LA ZONA URBANA COMO EN LA RURAL.</t>
  </si>
  <si>
    <t>AMPLIACIONES EN MONTO Y PLAZO A CONTRATOS EN EJECUCIÓN CONTRATADAS</t>
  </si>
  <si>
    <t>ELABORACIÓN DE SOLICITUDES DE AMPLIACION EN MONTO Y/O PLAZO DE CONTRATOS DE OBRA VIGENTES</t>
  </si>
  <si>
    <t>PRUEBAS DE LABORATORIO DURANTE LA EJECUCIÓN DE LA OBRA REALIZADAS</t>
  </si>
  <si>
    <t>GESTION DE RECURSOS PARA LA CONTRATACIÓN DE SERVICIOS DE LABORATORIO VERIFICADOR</t>
  </si>
  <si>
    <t>EL MUNICIPIO CUENTA CON INFRAESTRUCTURA SUFICIENTE Y ADECUADA MEDIANTE LA EFICIENTE GENERACIÓN DE LA MISMA, PARA EL DESARROLLO INTEGRAL DE LOS HABITANTES</t>
  </si>
  <si>
    <t>ACCIONES TENDIENTES A MEJORAR LA IMAGEN URBANA INTEGRAL DE LA CIUDAD REALIZADAS</t>
  </si>
  <si>
    <t>LA CIUDADANÍA CUENTA CON INFRAESTRUCTURA VIAL Y URBANA (ALUMBRADO PÚBLICO, VIALIDADES Y ESPACIOS PÚBLICOS) EN BUENAS CONDICIONES.</t>
  </si>
  <si>
    <t>MANTENIMIENTO MENOR DE VIALIDADES REALIZADO</t>
  </si>
  <si>
    <t>OBRAS PRIORITARIAS DE URBANIZACION Y EDIFICACIÓN CONTARTADAS</t>
  </si>
  <si>
    <t>GESTION DE RECURSOS PARA LA CONTRATACIÓN DE ACCIONES DE OBRA INSTITUCIONAL</t>
  </si>
  <si>
    <t>PROYECTOS EJECUTIVOS DIVERSOS REALIZADOS</t>
  </si>
  <si>
    <t>GESTION DE RECURSOS PARA LA CONTRATACIÓN DE PROYECTOS EJECUTIVOS DIVERSOS</t>
  </si>
  <si>
    <t>GESTION DE PAGO DE REFRENDO DE EJERCICIOS ANTERIORES DEL CONTRATO: PROYECTO EJECUTIVO DE RESTAURACION DEL ARCHIVO HISTORICO MUNICIPAL CALLE JUSTO SIERRA ANTIGUA EXCARCEL DE MUJERES ZONA CENTRO, LEON, GUANAJUATO.</t>
  </si>
  <si>
    <t>ACCIONES DE REMEDIACION (MITIGACION DE IMPACTO AMBIENTAL) CONTRATADAS</t>
  </si>
  <si>
    <t>GESTION DE RECURSOS PARA LA CONTRATACIÓN DE ACCIONES DE REMEDIACIÓN</t>
  </si>
  <si>
    <t>CONTRATOS DE SUPERVISIÓN EXTERNA PARA OBRAS CON RECURSO DE RAMO 33 REALIZADOS</t>
  </si>
  <si>
    <t>GESTION DE RECURSOS DE RAMO 33 PARA LA CONTRATACIÓN DE SUPERVISION EXTERNA</t>
  </si>
  <si>
    <t>EQUIPAMIENTO DE DEFENSA Y SEGURIDAD PARA LOS ELEMENTOS DE LA SECRETARIA DE SEGURIDAD PÚBLICA, ADQUIRIDOS.</t>
  </si>
  <si>
    <t>ADQUISICIÓN DE MUNICIONES Y CARGADORES PARA LOS ELEMENTOS DE SEGURIDAD</t>
  </si>
  <si>
    <t>ADQUISICIÓN DE ARMAS LARGA PARA LOS ELEMENTOS DE SEGURIDAD PÚBLICA</t>
  </si>
  <si>
    <t>ALTO DESARROLLO, PROFESIONALIZACIÓN Y CERTIFICACIÓN POLICIAL</t>
  </si>
  <si>
    <t>REESTRUCTURACIÓN Y HOMOLOGACIÓN SALARIAL DE LOS ELEMENTOS POLICIALES</t>
  </si>
  <si>
    <t>GASTOS DE OPERACIÓN</t>
  </si>
  <si>
    <t>PROMOVER LA JUSTICIA, LA LEGALIDAD Y LA PAZ SOCIAL, QUE GARANTICE EL EJERCICIO DEL ESTADO DE DERECHO BAJO UN MODELO DE SEGURIDAD CÍVICA Y COLABORATIVA, DONDE LA SOCIEDAD SEA CORRESPONSABLE DE LA TRANQUILIDAD Y EL BIENESTAR SOCIAL, A TRAVÉS DE LA INCLUSIÓN, LA CULTURA DE PAZ, EL RESCATE DE VALORES Y LA INTEGRACIÓN FAMILIAR</t>
  </si>
  <si>
    <t>LA POBLACIÓN DEL MUNICIPIO DE LEÓN, ESTA FAVORECIDA CON UNA CULTURA DE LA PAZ MEDIANTE LA IMPLEMENTACIÓN DE UN NUEVO MODELO DE SEGURIDAD CÍVICA. , QUE BRINDE UNA ATENCIÓN POLICIAL MÁS CERCANA AL CIUDADANO Y CON UNA MEJOR COBERTURA QUE PERMITA UNA MAYOR CAPACIDAD DE REACCIÓN. FAVORECER EL DESARROLLO DE UNA CULTURA DE LA PAZ MEDIANTE LA IMPLEMENTACIÓN DE UN NUEVO MODELO DE SEGURIDAD CÍVICA, QUE BRINDE UNA ATENCIÓN POLICIAL MÁS CERCANA AL CIUDADANO Y CON UNA MEJOR COBERTURA QUE PERMITA UNA MAYOR</t>
  </si>
  <si>
    <t>SUFICIENTE CONOCIMIENTO EN PREVENCIÓN SOCIAL DE VIOLENCIA Y LA DELINCUENCIA CON PARTICIPACIÓN CIUDADANA</t>
  </si>
  <si>
    <t>PROYECTOS DE PREVENCIÓN DE VIOLENCIA FAMILIAR Y DE GENERO, Y SU EVALUACIÓN</t>
  </si>
  <si>
    <t>PROYECTOS DE PREVENCIÓN DE VIOLENCIA ESCOLAR, Y SU EVALUACIÓN</t>
  </si>
  <si>
    <t>SUFICIENTES CAPACIDADES DE EVALUACIÓN DE CONTROL DE CONFIANZA.</t>
  </si>
  <si>
    <t>EVALUACIONES DE CONTROL Y CONFIANZA A ELEMENTOS DE NUEVO INGRESO</t>
  </si>
  <si>
    <t>EVALUACIONES DE CONTROL Y CONFIANZA A PERSONAL ACTIVO</t>
  </si>
  <si>
    <t>ALTA PROFESIONALIZACIÓN DE LAS INSTITUCIONES DE SEGURIDAD PÚBLICA.</t>
  </si>
  <si>
    <t>FORMACIÓN INICIAL PARA ELEMENTOS EN ACTIVO REALIZADA</t>
  </si>
  <si>
    <t>TALLER: INVESTIGACIÓN CRIMINAL CONJUNTA, REALIZADO</t>
  </si>
  <si>
    <t>TALLER: LA FUNCIÓN POLICIAL Y SU EFICACIA EN LOS PRIMEROS ACTOS DE INVESTIGACIÓN, REALIZADO</t>
  </si>
  <si>
    <t>TALLER: LA FUNCIÓN DEL PRIMER RESPONDIENTE Y LA CIENCIA FORENSE APLICADA EN EL LUGAR DE LOS HECHOS, REALIZADO</t>
  </si>
  <si>
    <t>EVALUACIÓN DE COMPETENCIAS BÁSICAS DE LA FUNCIÓN PARA POLICIAS MUNICIPALES, REALIZADAS</t>
  </si>
  <si>
    <t>EVALUACIONES DE DESEMPEÑO, RALIZADAS</t>
  </si>
  <si>
    <t>CAPACITACIÓN PARA POLICIAS DE PROXIMIDAD CON PERSPECTIVA DE GÉNERO, REALIZADA</t>
  </si>
  <si>
    <t>CAPACITACIÓN EN EL ANÁLISIS CRIMINAL Y PRODUCTOS DE INVESTIGACIÓN, REALIZADA</t>
  </si>
  <si>
    <t>CAPACITACIÓN LA POLICIA Y SU ACTUACIÓN ANTE LA VÍCTIMA EN EL NUEVO SISTEMA DE JUSTICIA PENAL, REALIZADA</t>
  </si>
  <si>
    <t>CAPACITACIÓN EN COMPETENCIAS BÁSICAS DE LA FUNCIÓN POLICIAL, REALIZADA</t>
  </si>
  <si>
    <t>TALLER: LA ACTUACIÓN DE POLICÍA EN JUCIO ORAL, REALIZADO</t>
  </si>
  <si>
    <t>DIFUSIÓN INTERNA DE LA CONVOCATORIA PARA PROMOCIÓN PARA POLICÍA MUNICIPAL</t>
  </si>
  <si>
    <t>DIFUSIÓN EXTERNA DE LA CONVOCATORIA PARA POLICÍA MUNICIPAL</t>
  </si>
  <si>
    <t>FORMACIÓN INICIAL PARA ASPIRANTES A LEMENTOS DE SEGURIDAD REALIZADA</t>
  </si>
  <si>
    <t>CAPACITACIÓN EN ATENCIÓN A VÍCTIMAS REALIZADA</t>
  </si>
  <si>
    <t>FORTALECIMIENTO DE PROGRAMAS PRIORITARIOS LOCALES DE LAS INSTITUCIONES DE SEGURIDAD PÚBLICA DE IMPARTICIÓN DE JUSTICIA.</t>
  </si>
  <si>
    <t>ADQUISICIÓN DE INSIGNIAS Y DIVISAS</t>
  </si>
  <si>
    <t>ADQUISICIÓN DE CHALECO BALÍSTICO</t>
  </si>
  <si>
    <t>ADQUISICIÓN DE ARMA LARGA</t>
  </si>
  <si>
    <t>ADQUISICIÓN DE FORNITURA</t>
  </si>
  <si>
    <t>ADQUISICIÓN DE CASCO PARA CICLISTA</t>
  </si>
  <si>
    <t>ADQUISICIÓN DE PANTALON</t>
  </si>
  <si>
    <t>ADQUISICIÓN DE CASCO PARA MOTOCICLISTA</t>
  </si>
  <si>
    <t>ADQUISICIÓN DE GAS LACRIMÓGENO</t>
  </si>
  <si>
    <t>ADQUISICIÓN DE MUNICIONES PARA ARMA CORTA</t>
  </si>
  <si>
    <t>ADQUISICIÓN DE MUNICIONES PARA ARMA LARGA</t>
  </si>
  <si>
    <t>ADQUISICIÓN DE CANDADO DE MANO METÁLICO</t>
  </si>
  <si>
    <t>ADQUISICIÓN DE BOTAS</t>
  </si>
  <si>
    <t>ADQUISICIÓN DE ZAPATO TIPO CHOCLO</t>
  </si>
  <si>
    <t>ADQUISICIÓN DE CAMISOLA Y/O CAMISA</t>
  </si>
  <si>
    <t>SUFICIENTE SISTEMA DE VIDEOVIGILANCIA.</t>
  </si>
  <si>
    <t>ALTAS CAPACIDADES INSTITUCIONALES PARA EL SERVICIO DE SEGURIDAD PÚBLICA Y LA APLICACIÓN DE LA LEY PENAL.</t>
  </si>
  <si>
    <t>ADQUISICIÓN DE BLOCK DE 50 FORMATOS</t>
  </si>
  <si>
    <t>ADQUISICIÓN DE CINTA AMARILLA PARA DELIMITAR ACCESO</t>
  </si>
  <si>
    <t>ADQUISICIÓN DE ROLLO DE PAPEL ALUMINIO PARA ENVOLVER CELULARES</t>
  </si>
  <si>
    <t>CAPACITACIÓN PARA UN INFORME POLICIAL HOMOLOGADO</t>
  </si>
  <si>
    <t>OPTIMO SISTEMA NACIONAL DE ATENCIÓN DE LLAMADA DE EMERGENCIA Y DENUNCIAS CIUDADANAS.</t>
  </si>
  <si>
    <t>BECAS PARA LOS CADETES ASPIRANTES A FORMAR PARTE DE LOS ELEMENTOS DE SEGURIDAD PÚBLICA, OTORGADAS.</t>
  </si>
  <si>
    <t>ESTACIÓN DE BOMBEROS NO. 9, EQUIPADA</t>
  </si>
  <si>
    <t>EQUIPAMIENTO PARA LA ESTACIÓN BOMBEROS 9</t>
  </si>
  <si>
    <t>ADQUISICIÓN DE VEHICULOS DE EMERGENCIA</t>
  </si>
  <si>
    <t>CONSTRUCCIÓN DE LA ESTACIÓN NO. 9.</t>
  </si>
  <si>
    <t>INFRAESTRUCTURA Y EQUIPAMIENTO A LA SECRETARÍA DE SEGURIDAD PÚBLICA,OTORGADO.</t>
  </si>
  <si>
    <t>REMODELACIÓN Y ACONDICIONAMIENTO DE LAS INSTALACIONES ADMINISTRATIVAS DE LA DIRECCIÓN DE TRÁNSITO MUNICIPAL.</t>
  </si>
  <si>
    <t>ADQUISICIÓN DE MOBILIARIO Y EQUIPO PARA LA DIRECCIÓN GENERAL DE OFICIALES CALIFICADORES, APORTANDO AL NUEVO MODELO DE JUZGADOS CÍVICOS</t>
  </si>
  <si>
    <t>AUTOMATIZACIÓN DE REJAS EN LAS DELEGACIONES PONIENTE Y NORTE</t>
  </si>
  <si>
    <t>ADQUISICIÓN DE EQUIPO EN RADIOCOMUNICACIONES DE PROTOCOLO TETRA PARA LA DIRECCIÓN GENERAL DE PROTECCIÓN CIVIL</t>
  </si>
  <si>
    <t>ADQUISICIÓN DE EQUIPO SMART</t>
  </si>
  <si>
    <t>ADQUISICIÓN DE AMBULANCIAS DE URGENCIAS</t>
  </si>
  <si>
    <t>ADQUISICIÓN DE EQUIPOS COMPLETOS PARA COMBATE DE INCENDIOS.</t>
  </si>
  <si>
    <t>ADQUISICIÓN DE EQUIPO Y PRENDAS DISTINTIVAS Y DE SEGURIDAD A LOS BRIGADISTAS COMUNITARIOS.</t>
  </si>
  <si>
    <t>ADQUISICIÓN DE EQUIPAMIENTO PARA EL CENTRO TÉCNICO PARA ALIMENTAR LA BASE DE DATOS DEL ATLAS DE RIESGO</t>
  </si>
  <si>
    <t>PAGO A PROVEEDORES POR LA REHABILITACIÓN DEL CUARTEL DE LA POLICÍA MONTADA, REALIZADO</t>
  </si>
  <si>
    <t>ADQUISICIÓN, OBRA CIVIL E INSTALACIÓN DEL ELEVADOR PARA LA DIRECCIÓN DE C4</t>
  </si>
  <si>
    <t>PAGO POR ADQUIRIR RADIOS TETRA EFECTUADO</t>
  </si>
  <si>
    <t>ADQUISICIÓN DE EQUIPAMIENTO DEL SITIO DE REPETICIÓN MESA DE MEDINA</t>
  </si>
  <si>
    <t>ACONDICIONE¿AMIENTO Y EQUIPAMIENTO DEL ÁREA OPERATIVA</t>
  </si>
  <si>
    <t>ADQUISICIÓN DE LA UNIDAD DE MANDO MÓVIL</t>
  </si>
  <si>
    <t>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PAZ, EL RESCATE DE VALORES Y LA INTEGRACIÓN FAMILIAR.</t>
  </si>
  <si>
    <t>LOS CIUDADANOS DEL MUNICIPIO DE LEÓN SON ATENDIDOS EN SUS DEMANDAS Y SUS REPORTES DE SEGURIDAD PÚBLICA, MEDIANTE EL FORTALECIMIENTO DE LA INFRAESTRUCTURA TECNOLÓGICA Y DE INTELIGENCIA DE LA SECRETARÍA DE SEGURIDAD PÚBLICA; AUMENTANDO LA CAPACIDAD DE RESPUESTA PARA ATENDER LAS DEMANDAS Y REPORTES.</t>
  </si>
  <si>
    <t>MODELO DE ATENCIÓN POLICIAL Y DE ORIENTACIÓN EN EL SERVICIO AL CIUDADANO, CON LA HABILITACIÓN DE CENTROS DE ATENCIÓN A VÍCTIMAS, TRANSFORMADO.</t>
  </si>
  <si>
    <t>REHABILITACIÓN DE CENTROS DE ATENCIÓN A VÍCTIMAS CON OBRAS DE CONSTRUCCIÓN</t>
  </si>
  <si>
    <t>GESTIÓN DE LA ADQUISICIÓN DEL EQUIPAMIENTO PARA LOS CAVS</t>
  </si>
  <si>
    <t>ADQUISICIÓN DE EQUIPAMIENTO PARA LOS CENTROS DE ATENCIÓN A VÍCTIMAS</t>
  </si>
  <si>
    <t>PAGO DE KITS DE UNIFORMES PARA EL PERSONAL QUE LABORE EL LOS 15 CENTROS DE ATENCIÓN A VÍCTIMAS</t>
  </si>
  <si>
    <t>ESTRUCTURA DE LA DIRECCIÓN GENERAL DE POLICÍA CON EL INCREMENTO DE ELEMENTOS EN LA CORPORACIÓN, CONSOLIDADA.</t>
  </si>
  <si>
    <t>ADQUISICIÓN DE UNIFORMES Y EQUIPAMIENTO DE SEGURIDAD</t>
  </si>
  <si>
    <t>ADQUISICIÓN DE VEHÍCULOS OPERATIVOS</t>
  </si>
  <si>
    <t>ADQUISICIÓN DE EQUIPAMIENTO PARA LAS OFICINAS DISTRITALES</t>
  </si>
  <si>
    <t>PROCESO DE GESTIÓN DE LA ADQUISICIÓN DEL EQUIPAMIENTO PARA LAS OFICINAS DISTRITALES</t>
  </si>
  <si>
    <t>LOS JUZGADOS CÍVICOS SANCIONAN LAS FALTAS ADMINISTRATIVAS Y LOS DELITOS MENORES, ABONANDO CON ELLO A UNA MAYOR EDUCACIÓN Y CONCIENCIA CÍVICA, OPERANDO.</t>
  </si>
  <si>
    <t>HABILITACIÓN DE LOS JUZGADOS CÍVICOS.</t>
  </si>
  <si>
    <t>LAS PERSONAS SANCIONADAS DEL MUNICIPIO REALIZAN ACCIONES EN FAVOR DE LA COMUNIDAD CANALIZADOS A PROYECTOS COMUNITARIOS DE CONFORMIDAD CON EL REGLAMENTO DE POLICÍA Y VIALIDAD, REALIZADO.</t>
  </si>
  <si>
    <t>CANALIZACIÓN DE PERSONAS SANCIONADAS A TRABAJO EN FAVOR DE LA COMUNIDAD.</t>
  </si>
  <si>
    <t>GRUPOS ESPECIALIZADOS DE POLICÍA QUE CONTRIBUYEN A LA GENERACIÓN DE PRODUCTOS DE ANÁLISIS POLICIAL, A TRAVÉS DE MÉTODOS Y TÉCNICAS DE INVESTIGACIÓN, UTILIZANDO NUEVAS TECNOLOGÍAS, CONFORMADOS.</t>
  </si>
  <si>
    <t>CAPACITACIÓN DEL PERSONAL ESPECIALIZADO</t>
  </si>
  <si>
    <t>CONSTRUCCIÓN DEL CENTRO DE MONITOREO, INSTALACIÓN DE VIDEO WALL Y SERVIDOR; ASÍ COMO ESTACIONES DE TRABAJO</t>
  </si>
  <si>
    <t>ADQUISICIÓN DE EQUIPAMIENTO PARA EL CENTRO DE MONITOREO</t>
  </si>
  <si>
    <t>PROCESO DE GESTIÓN DE LA ADQUISICIÓN DEL EQUIPAMIENTO PARA EL CENTRO DE MONITOREO</t>
  </si>
  <si>
    <t>PAGO DE SERVICIOS DE CAPACITACIÓN</t>
  </si>
  <si>
    <t>ADQUISICIÓN DE KITS DE EQUIPAMIENTO TÁCTICO</t>
  </si>
  <si>
    <t>CENTRO DE SEGURIDAD PÚBLICA PARA AMPLIAR LA PRESENCIA Y LA COBERTURA DE LOS SERVICIOS DE SEGURIDAD EN EL PONIENTE DE LA CIUDAD, CONSTRUIDO.</t>
  </si>
  <si>
    <t>CONSTRUCCIÓN DEL CENTRO DE SEGURIDAD PÚBLICA PONIENTE</t>
  </si>
  <si>
    <t>ELABORACIÓN DEL PROYECTO EJECUTIVO PARA EL CENTRO DE SEGURIDAD PÚBLICA EN PONIENTE</t>
  </si>
  <si>
    <t>EDIFICIO CENTRAL DE LA SECRETARÍA DE SEGURIDAD PÚBLICA DE LEÓN PARA INTEGRAR SERVICIOS Y FUNCIONES EN MATERIA DE POLICÍA Y TRÁNSITO CONSTRUIDO.</t>
  </si>
  <si>
    <t>REUNIÓN CON OBRA PÚBLICA PARA EL EDIFICIO CENTRAL DE LA SSPL</t>
  </si>
  <si>
    <t>ELABORACIÓN DEL PROYECTO EJECUTIVO PARA EL EDIFICIO CENTRAL DE LA SSPL</t>
  </si>
  <si>
    <t>UN PLAN DE RECLUTAMIENTO PARA ELEGIR EL PERFIL ADECUADO DE FUTUROS POLICÍAS Y DESARROLLAR EL PLAN DE CAPACITACIÓN DE LOS ELEMENTOS DE LA ACADEMIA, IMPLEMENTADO.</t>
  </si>
  <si>
    <t>ELABORACIÓN DEL PLAN DE RECLUTAMIENTO Y CAPACITACIÓN, GESTIONAR LOS RECURSOS</t>
  </si>
  <si>
    <t>EJECUCIÓN EL PLAN DE RECLUTAMIENTO Y CAPACITACIÓN</t>
  </si>
  <si>
    <t>EVALUACIÓN LOS RESULTADOS DEL PLAN DE RECLUTAMIENTO Y CAPACITACIÓN EJECUTADO, REINICIAR UNA NUEVA ESTRATEGIA CON LAS FORTALEZAS DEL PLAN ANTERIOR</t>
  </si>
  <si>
    <t>LA CERTIFICACIÓN INTERNACIONAL DE LA ACADEMIA REFRENDADO.</t>
  </si>
  <si>
    <t>REVISIÓN Y ACTUALIZACIÓN DE ESTÁNDARES DE CALIDAD EN LA AMSPLG</t>
  </si>
  <si>
    <t>INTEGRACIÓN DE EVIDENCIAS DE PROCESOS DE CALIDAD SEGÚN LO ESTABLECIDO POR LA ORGANIZACIÓN CALEA AL ENLACE DE LA SSPL</t>
  </si>
  <si>
    <t>REALIZACIÓN DE PAGO PARA CONTAR CON EL REFRENDO DE LA CERTIFICACIÓN CALEA</t>
  </si>
  <si>
    <t>ELAVORACIÓN DE MANUALES DE PROCEDIMIENTOS</t>
  </si>
  <si>
    <t>INFRAESTRUCTURA Y EQUIPAMIENTO DE LA ACADEMIA, REALIZADO</t>
  </si>
  <si>
    <t>ELABORACIÓN DE PROYECTO EJECUTIVO PARA LA CONSTRUCCIÓN DE INFRAESTRUCTURA</t>
  </si>
  <si>
    <t>ADQUISICIÓN DE EQUIPO DE OFICINA Y ENTRENAMIENTO</t>
  </si>
  <si>
    <t>ADQUISICIÓN DE UN SOFTWARE, QUE PERMITA CONTROLAR Y DOCUMENTAR ENTRADAS Y SALIDAS DE ALMACÉN</t>
  </si>
  <si>
    <t>PROYECTOS DE MONITOREO Y VÍDEO VIGILANCIA INTELIGENTE IMPLEMENTADOS.</t>
  </si>
  <si>
    <t>ADQUISICION DE POSTES DE ENLACE CIUDADANO</t>
  </si>
  <si>
    <t>ADQUISICION DE CAMARAS DE VIDEO VIGILANCIA COLABORATIVA</t>
  </si>
  <si>
    <t>ADQUISICION DE PUNTOS DE MONITOREO INTELIGENTE</t>
  </si>
  <si>
    <t>ADQUISICION DE DRONES</t>
  </si>
  <si>
    <t>ADQUISICIONES DE ARCOS CARRETEROS</t>
  </si>
  <si>
    <t>ADQUISICIÓN DE KITS DE VÍDEOVIGILANCIA</t>
  </si>
  <si>
    <t>VÍDEO WALL PARA CONTRIBUIR A LA MEJORA DE LA SEGURIDAD ADQUIRIDO</t>
  </si>
  <si>
    <t>SERVICIOS DE CAPACITACIÓN, OTORGADOS</t>
  </si>
  <si>
    <t>ADQUISICIÓN DE EQUIPAMIENTO TECNOLÓGICO PARA LA DIRECCIÓN DE C4</t>
  </si>
  <si>
    <t>SISTEMA DE AUDIO DE 16 CANALES, ADQUIRIDO</t>
  </si>
  <si>
    <t>ADQUISICIÓN DE AERONAVES PILOTADAS A DISTANCIA (DRONES) Y SUS COMPLEMENTOS PARA SU FUNCIONAMIENTO</t>
  </si>
  <si>
    <t>LA INFRAESTRUCTURA EN LAS COMANDANCIAS DE POLICÍA Y TRÁNSITO FORTALECIDAS.</t>
  </si>
  <si>
    <t>ADQUISICION DE EQUIPAMIENTO PARA COMANDANCIAS DE POLICÍA</t>
  </si>
  <si>
    <t>ADQUISICIÓN DE EQUIPAMIENTO PARA COMANDANCIAS DE TRANSITO</t>
  </si>
  <si>
    <t>IMPLEMENTACIÓN DEL SISTEMA DE TECNOLOGÍA INTEGRAL A TRAVÉS DE HERRAMIENTAS TECNOLÓGICAS CONSOLIDADAS.</t>
  </si>
  <si>
    <t>ADQUISICION DE EQUIPAMIENTO TECNOLOGICO PARA SALVAGUARDAR LOS DATOS DE LA SECRETARIA DE SEGURIDAD PUBLICA DE LEÓN</t>
  </si>
  <si>
    <t>ADQUISICIÓN LICENCIA PARA SOFTARE Y APLICACIONES</t>
  </si>
  <si>
    <t>PARQUES DE BARRIO MUNICIPALES QUE FAVORECEN LA CONVIVENCIA SOCIAL, HABILITADOS.</t>
  </si>
  <si>
    <t>ELABORACIÓN DE ANTEPROYECTOS PARA LA REHABILITACIÓN DE PARQUES DE BARRIO</t>
  </si>
  <si>
    <t>MEDICION DE AVANCE FISICO DE OBRA</t>
  </si>
  <si>
    <t>MEDICION DE AVANCE FISICO DE PROYECTOS EJECUTIVOS</t>
  </si>
  <si>
    <t>ACCIONES DE RECUPERACIÓN DEL ENTORNO PARA LA SEGURIDAD CIUDADANA EN COLONIAS DE MAYOR INCIDENCIA DELICTIVA, EJECUTADAS.</t>
  </si>
  <si>
    <t>MEDICION DE AVANCE FISICO DE ACCIONES DE CECOMS Y PLAZAS CIUDADANIA PARA RECUPERACION DEL ENTORNO PARA LA SEGURIDAD CIUDADANA EN 70 COLONIAS DE MAYOR INCIDENCIA DELICITIVA, EJECUTADAS</t>
  </si>
  <si>
    <t>MEDICION DE AVANCE FISICO DE NÚMERO DE PARTICIPANTES EN CECOMS Y PLAZAS DE CIUDADANA PARA ACCIONES DE RECUPERACION DEL ENTORNO PARA LA SEGURIDAD CIUDADANA EN 70 COLONIAS DE MAYOR INCIDENCIA DELICTIVA EJECUTADAS</t>
  </si>
  <si>
    <t>REALIZAR ADECUACIONES A LA BIBLIOTECA MUNICIPAL EN VILLAS DE SAN JUAN Y MANTENIMIENTO A ESPACIOS PUBLICOS EN COLONIAS CON MAYOR INCIDENCIA DELICTIVA</t>
  </si>
  <si>
    <t>INSTALACIÓN DE PLACAS DE NOMENCLATURA EN COLONIAS DE MAYOR INCIDENCIA DELICTIVA</t>
  </si>
  <si>
    <t>COLECTIVOS JUVENILES PARA LA RESOLUCIÓN DE CONFLICTOS Y LA MEJORA DE SU ENTORNO, CONFORMADOS</t>
  </si>
  <si>
    <t>FORMACIÓN A JÓVENES EN TEMAS DE DESARROLLO PERSONAL Y EMPRENDIMIENTO SOCIAL</t>
  </si>
  <si>
    <t>REALIZACIÓN DE ENCUENTROS CON JÓVENES PARA BRINDAR UN ESPACIO DE INTERCAMBIO DE IDEAS, PROYECTOS SOCIALES Y ACTIVIDADES DE INTEGRACIÓN</t>
  </si>
  <si>
    <t>ESPACIOS PÚBLICOS PARA LA FORMACIÓN DE JÓVENES EN DISCIPLINAS ARTÍSTICAS Y CREATIVAS, INTERVENIDOS.</t>
  </si>
  <si>
    <t>REALIZACIÓN DE TALLERES FORMATIVOS PARA JÓVENES EN DISCIPLINAS ARTÍSTICAS</t>
  </si>
  <si>
    <t>JÓVENES QUE CUENTAN CON UN PROYECTO DE VIDA A TRAVÉS DEL “PROGRAMA LOBO”, IMPULSADOS.</t>
  </si>
  <si>
    <t>REALIZACIÓN DE EVENTOS QUE INTEGRAN LA FORMACIÓN DEL PROYECTO DE VIDA DE LOS JÓVENES PERTENECIENTES A BANDAS</t>
  </si>
  <si>
    <t>TERRITORIOS CULTURALES A TRAVÉS DE INTERVENCIONES CONFORMADAS.</t>
  </si>
  <si>
    <t>REALIZACIÓN DE LOS DIFERENTES PROGRAMAS DE PARTICIPACIÓN CIUDADANA QUE CONFORMAN LOS TERRITORIOS CULTURALES</t>
  </si>
  <si>
    <t>ESPACIOS PUBLICOS VECINALES AUTOGESTIVOS REHABILITADOS</t>
  </si>
  <si>
    <t>MEDICION DE AVANCE FISICO DE OBRA (2019)</t>
  </si>
  <si>
    <t>MEDICION DE AVANCE FINANCIERO DE OBRA ESPACIOS PUBLICOS (RECURSO MUNICIPAL 2018)</t>
  </si>
  <si>
    <t>MEDICION DE AVANCE FISICO DE OBRA (RECURSO FEDERAL 2018)</t>
  </si>
  <si>
    <t>MEDICION DE AVANCE FISICO DE EQUIPAMIENTOS (RECURSO MUNICIPAL 2018)</t>
  </si>
  <si>
    <t>ESPACIOS DE CONVIVENCIA EN COMUNIDADES RURALES REHABILITADAS.</t>
  </si>
  <si>
    <t>CONTRATACIÓN DE OBRAS PARA ESPACIOS DE CONVIVENCIA</t>
  </si>
  <si>
    <t>ENTORNOS SEGUROS EN ESCUELAS EN ZONAS DE ALTA INCIDENCIA DELICTIVA, CONSTRUIDOS.</t>
  </si>
  <si>
    <t>CONSTRUCCIÓN DE ENTORNOS SEGUROS EN ESCUELAS UBICADAS EN EN ZONAS DE ALTA INCIDENCIA DELICTIVA, QUE COMPRENDA BANQUETAS, LUMINARIAS Y/O PAVIMENTACIÓN DE VIALIDADES.</t>
  </si>
  <si>
    <t>PROYECTOS DE LABORATORIO DE INNOVACIÓN SOCIAL EN MATERIA DE CONVIVENCIA ESCOLAR ELABORADOS.</t>
  </si>
  <si>
    <t>CAPACITACIÓN DE DOCENTES PARA LA ELABORACIÓN DE PROYECTOS DE LABORATORIOS DE INNOVACIÓN SOCIAL EN MATERIA DE CONVIVENCIA ESCOLAR.</t>
  </si>
  <si>
    <t>ELABORACIÓN DE PROYECTOS DE LABORATORIO DE INNOVACIÓN SOCIAL EN MATERIA DE CONVIVENCIA ESCOLAR.</t>
  </si>
  <si>
    <t>UN NUEVO CENTRO COMUNITARIO CONTRUIDO</t>
  </si>
  <si>
    <t>MEDICION DE AVANCE FISICO DE OBRA 1ERA ETAPA</t>
  </si>
  <si>
    <t>CENTROS COMUNITARIOS REHABILITADAS, AMPLIADAS Y EQUIPADAS.</t>
  </si>
  <si>
    <t>MEDICION DE AVANCE FISICO DE AMPLIACION Y REHABILITACION</t>
  </si>
  <si>
    <t>MEDICION DE AVANCE FISICO DE EQUIPAMIENTO</t>
  </si>
  <si>
    <t>MEDICION DE AVANCE DE CIERRE ADMINISTRATIVO DE AMPLIACION Y REHABILITACION CECOM VSJ 2018</t>
  </si>
  <si>
    <t>OBRAS DE INTRODUCCIÓN DE SERVICIOS BÁSICOS PARA REDUCIR LA BRECHA DE DESIGUALDAD, EJECUTADAS.</t>
  </si>
  <si>
    <t>MEDICION DE AVANCE FISICO DE OBRAS DE AGUA, DRENAJE Y ALCANTARILLADO 2019</t>
  </si>
  <si>
    <t>MEDICION DE AVANCE FISICO DE REINTEGRO Y CIERRE ADMINISTRATIVO (RECURSO FEDERAL) 2018</t>
  </si>
  <si>
    <t>MEDICION DE AVANCE FINANCIERO DE PROYECTO PLUVIAL Y OBRA SN JUAN BAUTISTA (RECURSO MUNICIPAL A DISPOSICION) 2018</t>
  </si>
  <si>
    <t>MEDICION DE AVANCE FISICO DE CIERRE ADMINISTRATIVO (RECURSO ESTATAL) 2016</t>
  </si>
  <si>
    <t>MEDICION DE AVANCE FISICO DE CIERRE ADMINISTRATIVO (RECURSO ESTATAL) 2017</t>
  </si>
  <si>
    <t>MEDICION DE AVANCE FISICO DE CIERRE ADMINISTRATIVO (RECURSO ESTATAL) 2018</t>
  </si>
  <si>
    <t>MEDICION DE AVANCE FISICO DE OBRAS DE ELECTRIFICACION 2019</t>
  </si>
  <si>
    <t>TOMAS PÚBLICAS EN POLÍGONOS DE DESARROLLO, CONSTRUIDAS.</t>
  </si>
  <si>
    <t>VALIDACIÓN DE LA VIABILIDAD DE LA TOMA</t>
  </si>
  <si>
    <t>CONSTRUCCIÓN DE LA TOMA</t>
  </si>
  <si>
    <t>ELECTRIFICACIÓN EN COMUNIDADES RURALES IMPLEMENTADO.</t>
  </si>
  <si>
    <t>GESTIÓN DEL CONVENIO DE COLABORACIÓN CON CFE</t>
  </si>
  <si>
    <t>OBRAS DE PAVIMENTACIÓN, REVESTIMIENTO Y MANTENIMIENTO MEDIANTE ACCIONES EN COMUNIDADES RURALES REALIZADAS.</t>
  </si>
  <si>
    <t>EJECUCIÓN DE OBRAS DE PAVIMENTACIÓN EN COMUNIDADES RURALES</t>
  </si>
  <si>
    <t>EJECUCIÓN DE OBRAS DE REVESTIMIENTO DE CAMINOS EN COMUNIDADES RURALES</t>
  </si>
  <si>
    <t>PERFORAR Y EQUIPAR POZOS PARA EL ABASTECIMIENTO DE AGUA POTABLE EN COMUNIDADES REALIZADOS.</t>
  </si>
  <si>
    <t>PERFORACIÓN DE POZOS EN COMUNIDADES RURALES</t>
  </si>
  <si>
    <t>EQUIPAMIENTO DE POZOS EN COMUNIDADES RURALES</t>
  </si>
  <si>
    <t>APOYOS CON INSUMOS PARA LA REHABILITACION Y MEJORAMIENTO DE LAS COMUNIDADES RURALES OTORGADOS.</t>
  </si>
  <si>
    <t>REHABILITACIÓN DE LAS COMUNIDADES RURALES</t>
  </si>
  <si>
    <t>MEJORAMIENTO DE LAS COMUNIDADES RURALES</t>
  </si>
  <si>
    <t>REDES DE AGUA POTABLE EN COMUNIDADES RURALES, CONSTRUIDAS</t>
  </si>
  <si>
    <t>ELABORACIÓN DE PROYECTO EJECUTIVO</t>
  </si>
  <si>
    <t>EJECUCIÓN DE OBRA</t>
  </si>
  <si>
    <t>REDES DE DRENAJE SANITARIO Y SANEAMIENTO EN COMUNIDADES RURALES CONSTRUIDAS Y AMPLIADAS</t>
  </si>
  <si>
    <t>CONSTRUCCIÓN DE RED DE DRENAJE SANITARIO Y SANEAMIENTO EN COMUNIDADES RURALES</t>
  </si>
  <si>
    <t>AMPLIACIÓN DE RED DE DRENAJE SANITARIO Y SANEAMIENTO EN COMUNIDADES RURALES</t>
  </si>
  <si>
    <t>UNA PLANTA DE TRATAMIENTO CONSTRUIDA Y MANTENIMIENTO A PLANTAS EXISTENTES REALIZADO.</t>
  </si>
  <si>
    <t>ELABORACIÓN PROYECTO EJECUTIVO</t>
  </si>
  <si>
    <t>GESTIÓN DE CONVENIO PARA EL MANTENIMIENTO DE LAS PLANTAS DE TRATAMIENTO EXISTENTES EN ZONA RURAL</t>
  </si>
  <si>
    <t>3RA, 4TA Y 5TA ETAPA DEL ALUMBRADO PUBLICO PARA MODERNIZAR LAS LUMINARIAS EXISTENTES IMPLEMENTADAS</t>
  </si>
  <si>
    <t>REALIZAR CONTRATOS DE OBRA PUBLICA PARA LA 3RA ETAPA DE MODERNIZACION DEL ALUMBRADO PUBLICO</t>
  </si>
  <si>
    <t>REHABILITACIÓN DE LA RED DE ALUMBRADO PÚBLICO EN LAS COMUNIDADES RURALES</t>
  </si>
  <si>
    <t>UN SISTEMA DE TELE GESTIÓN DEL ALUMBRADO PÚBLICO PARA GARANTIZAR SU ÓPTIMO FUNCIONAMIENTO IMPLEMENTADO.</t>
  </si>
  <si>
    <t>CONTRATACION DEL SISTEMA DE TELEGESTION DEL ALUMBRADO PUBLICO</t>
  </si>
  <si>
    <t>MANTENIMIENTO AL ALUMBRADO PÚBLICO EXISTENTE REALIZADO</t>
  </si>
  <si>
    <t>REALIZAR CONTRATOS DE OBRA PARA EL MANTENIMIENTO DEL ALUMBRADO PUBLICO EXISTENTE</t>
  </si>
  <si>
    <t>PROGRAMA MUNICIPAL PARA LA IGUALDAD SUSTANTIVA ENTRE MUJERES Y HOMBRES, IMPLEMENTADA</t>
  </si>
  <si>
    <t>REALIZACIÓN DE LAS SESIONES ORDINARIAS DEL SISTEMA MUNICIPAL</t>
  </si>
  <si>
    <t>CONTRATACIÓN DE LA CONSULTORA PARA LA ELABORACIÓN DEL PROGRAMA MUNICIPAL PARA LA IGUALDAD SUSTANTIVA ENTRE MUJERES Y HOMBRES</t>
  </si>
  <si>
    <t>TALLERES CON ADOLESCENTES SOBRE LA PREVENCIÓN DE EMBARAZO ADOLESCENTE, REALIZADOS</t>
  </si>
  <si>
    <t>VINCULACIÓN CON LAS SECUNDARIAS PARA LA EJECUCIÓN DE LOS TALLERES</t>
  </si>
  <si>
    <t>PAGO DE HONORARIOS PARA LA CONTRATACIÓN DEL PERSONAL QUE REALIZARÁ LOS TALLERES</t>
  </si>
  <si>
    <t>PROYECTOS COMUNITARIOS MEDIANTE EL DESARROLLO DE CONVERSATORIOS CON MUJERES, DISEÑADOS</t>
  </si>
  <si>
    <t>REALIZACIÓN DE TALLERES CON MUJERES</t>
  </si>
  <si>
    <t>PROYECTOS DE EMPRENDIMIENTO DE MUJERES MULTIPLICADORAS, ELABORADOS</t>
  </si>
  <si>
    <t>REALIZACIÓN DE TALLERES CON MUJERES MULTIPLICADORAS.</t>
  </si>
  <si>
    <t>ATENCIONES A MUJERES VÍCTIMAS DE VIOLENCIA FEMINICIDA Y SUS FAMILIAS, BRINDADAS</t>
  </si>
  <si>
    <t>REALIZACIÓN DE MONITOREO DE MEDIOS</t>
  </si>
  <si>
    <t>PAGO DE HONORARIOS PARA LA CONTRATACIÓN DEL PERSONAL QUE REALIZARÁ LAS ATENCIONES</t>
  </si>
  <si>
    <t>CONVERSATORIOS DE ANÁLISIS Y REFLEXIÓN SOBRE LA VIOLENCIA FEMINICIDA, REALIZADOS</t>
  </si>
  <si>
    <t>REALIZACIÓN DE TALLERES DE REFLEXIÓN SOBRE LA VIOLENCIA FEMINICIDA</t>
  </si>
  <si>
    <t>PAGO DE HONORARIOS PARA LA CONTRATACIÓN DEL PERSONAL QUE REALIZARÁ LOS TALLERES Y CONVERSATORIOS</t>
  </si>
  <si>
    <t>APOYAR A MADRES TRABAJADORAS MEDIANTE LA HABILITACIÓN, EQUIPAMIENTO Y OPERACIÓN DE ESTANCIAS INFANTILES DE JORNADA LARGA.</t>
  </si>
  <si>
    <t>HABILITACIÓN Y OPERACIÓN DE ESPACIOS PARA ESTANCIAS DE TIEMPO COMPLETO</t>
  </si>
  <si>
    <t>GASTOS ADMINISTRATIVOS Y DE CONTRATACIÓN DE PERSONAL POR HONORARIOS PARA OPERACIÓN DE ESTANCIA DE TIEMPO COMPLETO</t>
  </si>
  <si>
    <t>ATENCIONES MÉDICAS A PACIENTES GERIÁTRICOS.</t>
  </si>
  <si>
    <t>REALIZACIÓN DE COMPRA DE INSUMOS PARA LAS ATENCIONES MÉDICAS PARA PACIENTES GERIÁTRICOS EN ESTADO DE ABANDONO</t>
  </si>
  <si>
    <t>IMPLEMENTAR EL TRANSPORTE PÚBICO PARA ADULTOS MAYORES EN CONDICIÓN VULNERABLE</t>
  </si>
  <si>
    <t>VALIDACIÓN DE VIAJES EN EL TRANSPORTE PUBLICO PARA ADULTOS MAYORES EN CONDICIÓN VULNERABLE</t>
  </si>
  <si>
    <t>APLICACIÓN DE PAGO A CONCESIONARIOS DE TRANSPORTE POR APLICACIÓN DE PROGRAMA DE VIAJES GRATUITOS A ADULTOS MAYORES</t>
  </si>
  <si>
    <t>APOYOS PARA LA ATENCIÓN DE LA POBLACIÓN EN SITUACIÓN VULNERABLE.</t>
  </si>
  <si>
    <t>ELABORACIÓN DE ESTUDIO SOCIECONOMICO</t>
  </si>
  <si>
    <t>REALIZACIÓN DE INVESTIGACIÓN SOCIAL</t>
  </si>
  <si>
    <t>ENTREGA DE APOYOS DE ASISTENCIA SOCIAL (AUXILIARES AUDITIVOS, SILLAS DE RUEDAS, PROTESIS Y ORTESIS</t>
  </si>
  <si>
    <t>COMPRA DE APOYOS A ENTREGAR PARA PERSONAS CON ALGUNA DISCAPACIDAD AUDITIVA, MOTRIZ O FALTA DE ALGÚN MIEMBRO</t>
  </si>
  <si>
    <t>IMPLEMENTAR EL SERVICIO DE TRANSPORTE INCLUYENTE PARA PERSONAS CON DISCAPACIDAD</t>
  </si>
  <si>
    <t>REALIZACIÓN DE TRASLADOS DE PERSONAS CON DISCAPACIDAD</t>
  </si>
  <si>
    <t>PROGRAMA DE ATENCIÓN Y APOYO PARA CUIDADORES DE PERSONAS CON DISCAPACIDAD.</t>
  </si>
  <si>
    <t>PORCENTAJE DE PERSONAS EN PROGRAMA DE ATENCIÓN A CUIDADORES PRIMARIOS.</t>
  </si>
  <si>
    <t>RECEPCION DE SOLICITUDES DE APOYO COMO CUIDADOR PRIMARIO</t>
  </si>
  <si>
    <t>REALIZACIÓN DE ESTUDIOS SOCIOECONOMICO A PERSONAS QUE SOLICITAN EL APOYO</t>
  </si>
  <si>
    <t>ENTREGA DE APOYOS A CUIDADOR PRIMARIO</t>
  </si>
  <si>
    <t>CONTRATACIÓN DE PERSONAL POR HONORARIOS QUE REALIZARA LOS TALLERES PARA LOS CUIDADORES PRIMARIOS ASI COMO GASTOS OPERATIVOS</t>
  </si>
  <si>
    <t>ELABORAR ROYECTOS PRODUCTIVOS PARA MIGRANTES.</t>
  </si>
  <si>
    <t>GESTIÓN DE PROYECTOS PRODUCTIVOS CON MIGRANTES</t>
  </si>
  <si>
    <t>MEDICION DE AVANCE FISICO DE PROYECTO IDEQ INNOVACION PARA EL DESARROLLO EQUITATIVO EN LA COMUNIDADES INDIGENAS</t>
  </si>
  <si>
    <t>BRINDAR ATENCIONES A MIGRANTES.</t>
  </si>
  <si>
    <t>GESTIÓN DE CONVENIO PARA DAR ATENCIÓN INTEGRAL AL MIGRANTE Y SUS FAMILIAS</t>
  </si>
  <si>
    <t>INSTALAR LA CASA ITINERANTE DE CULTURAS INDÍGENAS.</t>
  </si>
  <si>
    <t>ELABORACIÓN DEL DIAGNOSTICO PARA LA CASA ITINERANTE DE CULTURAS INDÍGENAS</t>
  </si>
  <si>
    <t>PADRÓN INMOBILIARIO ACTUALIZADO</t>
  </si>
  <si>
    <t>IDENTIFICACIÓN Y RECUPERACIÓN DE LAS ÁREAS DE DONACIÓN INVADIDAS</t>
  </si>
  <si>
    <t>INICIACIÓN DEL PROCESO DE REVERSIÓN DE INMUEBLES DONADOS A INSTITUCIONALES SIN FINES DE LUCRO</t>
  </si>
  <si>
    <t>REALIZACIÓN DE LEVANTAMIENTOS TOPOGRÁFICOS Y VISITAS A ÁREAS DE DONACIÓN</t>
  </si>
  <si>
    <t>IDENTIFICACIÓN Y ESTRUCTURACIÓN DE ÁREAS DE DONACIÓN DE COLONIAS IRREGULARES</t>
  </si>
  <si>
    <t>REGULARIZACIÓN DE LAS ÁREAS DE DONACIÓN DE LAS QUE SE PRESTA UN SERVICIO EDUCATIVO</t>
  </si>
  <si>
    <t>EL GOBIERNO MUNICIPAL SE MODERNIZA A TRAVÉS DE LA IMPLEMENTACIÓN DE PROCESOS Y MÉTODOS DE TRABAJO QUE PERMITAN MEJORAS SIGNIFICATIVAS, ACOMPAÑADOS DE CAPACITACIÓN Y EVALUACIÓN DEL DESEMPEÑO DE LOS SERVIDORES PÚBLICOS.</t>
  </si>
  <si>
    <t>DESARROLLAR UN PROYECTO DE REINGENIERÍA Y MODERNIZACIÓN EN LA ADMINISTRACIÓN PÚBLICA MUNICIPAL, QUE FACILITE EL CUMPLIMIENTO DE LOS OBJETIVOS INSTITUCIONALES.</t>
  </si>
  <si>
    <t>DETERMINAR CONJUNTAMENTE CON LAS DEPENDENCIAS LOS AJUSTES ESTRUCTURALES, NECESARIOS PARA EL LOGRO DE OBJETIVOS INSTITUCIONALES, REVISANDO LA VIABILIDAD PRESUPUESTAL Y NORMATIVA DE CADA SUPUESTO</t>
  </si>
  <si>
    <t>IMPLEMENTAR EL SERVICIO CIVIL DE CARRERA COMO MEDIO DE RECLUTAMIENTO, SELECCIÓN, CAPACITACIÓN Y EVALUACIÓN AL DESEMPEÑO DE LA ADMINISTRACIÓN PÚBLICA MUNICIPAL.</t>
  </si>
  <si>
    <t>DESARROLLAR A LOS SERVIDORES PÚBLICOS EN COMPETENCIAS PARA SU PROFESIONALIZACIÓN Y DESARROLLO PERMANENTE, INNOVANDO Y MODERNIZANDO LA FUNCION Y DESEMPEÑO PUBLICO PARA LOGRAR LA COMPETITIVIDAD INSTITUCIONAL.</t>
  </si>
  <si>
    <t>IMPLEMENTAR UNA PLATAFORMA QUE PERMITA INTEGRAR LOS DATOS Y SERVICIOS MUNICIPALES, A FIN DE AGILIZAR LAS CONSULTAS Y TOMAS DE DECISIONES.</t>
  </si>
  <si>
    <t>MEJORA DE INFRAESTRUCTURA SUMINISTRO E INSTALACIÓN DE FIBRA ÓPTICA Y CABLEADO ESTRUCTURADO DE RED</t>
  </si>
  <si>
    <t>ADQUIRIR PÓLIZA EXTENDIDA PARA SERVIDORES MAIN FRAME IBM</t>
  </si>
  <si>
    <t>ADQUIRIR EQUIPO DE COMPUTO ESPECIALIZADO PARA DESARROLLO, ALMACENAMIENTO Y CONECTIVIDAD</t>
  </si>
  <si>
    <t>ADQUIRIR ENLACES INALÁMBRICOS PARA DOTAR DE MEDIOS DE CONEXIÓN A LAS DEPENDENCIAS AL CENTRO DE DATOS, LOGRANDO EL ACCESO A LA PLATAFORMA.</t>
  </si>
  <si>
    <t>ADQUIRIR LICENCIAS INFORMÁTICAS DE DESARROLLO DE SOFTWARE, MANIPULACIÓN Y SEGUIMIENTO DE CONTENIDOS PARA LA CREACIÓN Y MANTENIMIENTO DE LA PLATAFORMA, ASEGURANDO SU CORRECTO DESARROLLO Y POSTERIORES ETAPAS DE MODERNIZACIÓN DE LA MISMA.</t>
  </si>
  <si>
    <t>MEJORA DEL APLICATIVO CONTABLE ORACLE EBS A TRAVÉS DEL SERVICIO DE SOPORTE TÉCNICO Y FUNCIONAL PARA GARANTIZAR LA ADECUADA OPERACIÓN</t>
  </si>
  <si>
    <t>DESARROLLAR NUEVAS FUNCIONALIDADES AL APLICATIVO CONTABLE ORACLE EBS PARA GARANTIZAR LA ADECUADA OPERACIÓN</t>
  </si>
  <si>
    <t>IMPLEMENTAR 21 TRAMITES Y PROCEDIMIENTOS INTERNOS COMPLETOS</t>
  </si>
  <si>
    <t>REALIZAR ANÁLISIS PARA EL DESARROLLO, REGLAMENTACIÓN, OPERACIÓN Y SUSTENTABILIDAD DE LA UNIDAD ADMINISTRATIVA DE SERVICIOS</t>
  </si>
  <si>
    <t>ESTABLECER UN PROGRAMA DE INTEGRACIÓN DE INFORMACIÓN Y RENDICIÓN DE CUENTAS, A PARTIR DE MÓDULOS ADICIONALES Y MANTENIMIENTO DEL SISTEMA.</t>
  </si>
  <si>
    <t>CONTRATAR SERVICIOS PROFESIONALES PARA EL DESARROLLO, SOPORTE, INSTALACION Y CONFIGURACION DEL SISTEMA</t>
  </si>
  <si>
    <t>RENOVAR EL USO DE LICENCIAS EXISTENTE</t>
  </si>
  <si>
    <t>ADQUIRIR PAQUETE DE LICENCIAMIENTO DE SOFTWARE ORACLE.</t>
  </si>
  <si>
    <t>DESARROLLAR UN PROGRAMA PARA LA AUTOMATIZACIÓN DE SERVICIOS PÚBLICOS.</t>
  </si>
  <si>
    <t>PROGRAMA DE SOLUCION INTEGRAL DE SEGURIDAD Y OPTIMIZACION DE LA RED DE COMUNICACIONES DEL SISTEMA DE VIRTUALIZACION IMPLEMENTADO (RECURSO PRODIM)</t>
  </si>
  <si>
    <t>ADQUISICIÓN DE LICENCIAS DE SEGURIDAD, CON LA FINALIDAD DE ASEGURAR LA CONTINUIDAD DE LOS SERVICIOS DIGITALES QUE SE OFRECEB A LA CIUDADANIA Y ALOS PROCESOS DE LA ADMINISTRACION PUBLICA MUNICIPAL.</t>
  </si>
  <si>
    <t>PROGRAMA MUNICIPAL PARA MEJORAR LA ATENCIÓN Y SERVICIO DE LEÓN COMO UNA HERRAMIENTA QUE PERMITA A LAS DEPENDENCIAS DE LA ADMINISTRACIÓN PÚBLICA, EN SUS CENTROS DE ATENCIÓN AL PÚBLICO, LA MEJORA CONTINUA Y BRINDAR SERVICIOS DE ALTA CALIDAD, IMPLEMENTADO.</t>
  </si>
  <si>
    <t>ADQUISICION TOTAL DE LOS BIENES APROBADOS EN ACTA DE COMPRAS DEL PROGRAMA</t>
  </si>
  <si>
    <t>LA CIUDADANÍA DEL MUNICIPIO DE LEÓN CONSOLIDA MECANISMOS DE COLABORACIÓN ENTRE SOCIEDAD Y GOBIERNO, PARA LA CREACIÓN Y MEJORA DE LAS POLÍTICAS PÚBLICAS, A PARTIR DEL ACCESO A LA INFORMACIÓN Y RENDICIÓN DE CUENTAS, QUE FAVOREZCAN UN MAYOR INVOLUCRAMIENTO DE LA SOCIEDAD EN LAS ACTIVIDADES DE GOBIERNO.</t>
  </si>
  <si>
    <t>ACCIONES PARA LA SIMPLIFICACIÓN DE TRÁMITES, SERVICIOS, PROCESOS O REGULACIONES DE LA ADMINISTRACIÓN MUNICIPAL REALIZADAS.</t>
  </si>
  <si>
    <t>ELABORACIÓN DE PLANES DE TRABAJO CON LAS DEPENDENCIAS MUNICIPALES</t>
  </si>
  <si>
    <t>JORNADAS DE TRANSPARENCIA MUNICIPAL REALIZADAS</t>
  </si>
  <si>
    <t>ELABORACIÓN DE LISTADO DE REQUERIMIENTOS DE EVENTOS PARA RECONOCER E INCENTIVAR LA TRANSPARENCIA Y PARTICIPACIÓN CIUDADANA</t>
  </si>
  <si>
    <t>APLICACIÓN DE LA ENCUESTA DE EVALUACIÓN Y RECOLECCIÓN DE EVIDENCIA FOTOGRÁFICA DE EVENTOS</t>
  </si>
  <si>
    <t>EVALUACIONES EXTERNAS DE CONSISTENCIA Y RESULTADOS DE LOS PRINCIPALES PROGRAMAS PRESUPUESTALES, DESARROLLADAS.</t>
  </si>
  <si>
    <t>PUBLICACIÓN DE RESULTADOS DE EVALUACIONES EXTERNAS.</t>
  </si>
  <si>
    <t>VALIDACIÓN DE CUMPLIMIENTO A TÉRMINOS DE REFERENCIA DE EVALUACIÓN DEL DESEMPEÑO EXTERNA.</t>
  </si>
  <si>
    <t>SEGUIMIENTO A LAS EVALUACIONES DEL DESEMPEÑO EXTERNAS.</t>
  </si>
  <si>
    <t>EJECUCIÓN DEL PROCESO DE SELECCIÓN DE PROPUESTA DE EVALUADORES EXTERNOS PARA EVALUACIÓN DEL DESEMPEÑO</t>
  </si>
  <si>
    <t>PUBLICACIÓN DE TÉRMINOS DE REFERENCIA PARA LA EVALUACIÓN DEL DESEMPEÑO REALIZADA POR INSTITUCIÓN EXTERNA.</t>
  </si>
  <si>
    <t>PROGRAMA DE GESTIÓN DE ÉTICA E INTEGRIDAD MUNICIPAL IMPLEMENTADO.</t>
  </si>
  <si>
    <t>REALIZACIÓN DE MESAS DE TRABAJO Y TALLERES PARA LA SENSIBILIZACIÓN DE LA INTEGRIDAD PARA LOS PROVEEDORES Y CONTRATISTAS DEL MUNICIPIO DE LEÓN</t>
  </si>
  <si>
    <t>SUPERVISIÓN DE LA ELABORACIÓN DE PLANES DE ACCIÓN PARA LA GESTIÓN ÉTICA, INTEGRIDAD Y CONFLICTO DE INTERÉS, CON ENFOQUE EN RIESGOS DE CORRUPCIÓN, DE LAS DEPENDENCIAS Y ENTIDADES</t>
  </si>
  <si>
    <t>EVALUACIÓN Y RECONOCIMIENTO A LAS MEJORES PRÁCTICAS IMPLEMENTADAS POR LAS DEPENDENCIAS Y ENTIDADES EN MATERIA DE ÉTICA, INTEGRIDAD Y CONFLICTO DE INTERÉS.</t>
  </si>
  <si>
    <t>ADQUISICIÓN DE EQUIPOS DE CÓMPUTO</t>
  </si>
  <si>
    <t>EVENTOS DE VÍA DIRECTA REALIZADOS</t>
  </si>
  <si>
    <t>CONTINUIDAD DE LOS MÓDULOS ITINERANTES DE ATENCIÓN PARA LOGRAR UN CONTACTO DIRECTO Y ATENCIÓN PERSONALIZADA CON LA CIUDADANÍA</t>
  </si>
  <si>
    <t>PROGRAMAS DE COMUNICACIÓN SOCIAL, QUE ENGLOBEN LAS ACCIONES MUNICIPALES IMPLEMENTADA.</t>
  </si>
  <si>
    <t>ESTRATEGIAS DE COMUNICACIÓN PARA LA DIFUSION DE PLANES, PROGRAMAS, OBRAS Y ACCIONES DEL GOBIERNO MUNICIPAL REALIZADOS</t>
  </si>
  <si>
    <t>DIFUSIÓN DE ACTIVIDADES Y RESULTADOS DEL GOBIERNO MUNICIPAL A TRAVÉS DE LAS REDES SOCIALES ALCANZADOS</t>
  </si>
  <si>
    <t>INFORMACIÓN DESARROLLADA Y DIFUNDIDA DE LAS DEPENDENCIAS DE LA ADMINISTRACIÓN PÚBLICA MUNICIPAL CENTRALIZADA Y PARAMUNICIPAL EN MEDIOS IMPRESOS, ELECTRÓNICOS Y DIGITALES</t>
  </si>
  <si>
    <t>PORTAL DE INFORMACIÓN DE LAS 5 LÍNEAS DE COMUNICACIÓN DE LOS NODOS DEL PROGRAMA DE GOBIERNO ASÍ COMO SU SEGUIMIENTO Y MANTENIMIENTO, DESARROLLADO.</t>
  </si>
  <si>
    <t>CONFIGURACIÓN DE UN SITIO ALTERNO DE RECUPERACIÓN EN CASO DE QUE EL CENTRO DE DATOS PRINCIPAL FALLE, PARA DAR SEGUIMIENTO Y MANTENIMIENTO AL PORTAL Y CON ELLO ASEGURAR SU ACCESIBILIDAD Y DISPONIBILIDAD.</t>
  </si>
  <si>
    <t>SUMINISTRO DE FIBRA ÓPTICA PARA LOGRAR UNA CONEXIÓN AL SITIO ALTERNO Y CON ELLO PROPORCIONAR LA CONTINUIDAD DE ACCESO AL PORTAL, AUMENTANDO LA DISPONIBILIDAD DEL MISMO.</t>
  </si>
  <si>
    <t>ADQUISICIÓN DE EQUIPO DE COMPUTO PARA EL DESARROLLO DEL PORTAL Y DE APLICACIONES MOVILES.</t>
  </si>
  <si>
    <t>ADQUISICIÓN DE LICENCIAS DE DESARROLLO DE SOFTWARE, MANIPULACION Y SEGUIMIENTO DE CONTENIDOS PARA LA CREACION DEL DESARROLLO DEL PORTAL, ASEGURANDO SU CORRECTO DESARROLLO Y POSTERIORES ETAPAS DE MODERNIZACION DEL MISMO.</t>
  </si>
  <si>
    <t>ACCION ESTRATEGICA COMPLEMENTARIA (CURSOS DE VERANO)</t>
  </si>
  <si>
    <t>MEDICION DE AVANCE FISICO DE CURSOS DE VERANO, REALIZADOS.</t>
  </si>
  <si>
    <t>ACCION ESTRATEGICA COMPLEMENTARIA (CAPACITACIONES)</t>
  </si>
  <si>
    <t>MEDICION DE AVANCE FISICO DE CURSOS DE CAPACITACIÓN, REALIZADOS.</t>
  </si>
  <si>
    <t>LA CIUDADANIA DE LEÓN INCREMENTA SU PARTICIPACIÓN PARA EL DESARROLLO LOCAL, A TRAVÉS DE MÁS Y MEJORES CANALES DE COLABORACIÓN Y VINCULACIÓN.</t>
  </si>
  <si>
    <t>ACCIONES QUE PERMITAN QUE LOS COMITÉS DE COLONOS, CUENTEN CON SUS PLANES DE DESARROLLO COMUNITARIO Y DE TRABAJO, DESARROLLADOS</t>
  </si>
  <si>
    <t>MEDICION DE AVANCE FISICO DE PLANES DE TRABAJO (ACTUALIZACION)</t>
  </si>
  <si>
    <t>MEDICION DE AVANCE FISICO DE PLANES DE DESARROLLO COMUNITARIO</t>
  </si>
  <si>
    <t>PROYECTOS CONVENIDOS Y EN COLABORACIÓN CON ORGANISMOS DE LA SOCIEDAD CIVIL, REALIZADOS.</t>
  </si>
  <si>
    <t>MEDICION DE AVANCE FISICO DE CONVENIOS CON ORGANISMOS DE LA SOCIEDAD CIVIL</t>
  </si>
  <si>
    <t>MEDICION DE AVANCE FISICO DE PROYECTOS CON ORGANISMOS DE LA SOCIEDAD CIVIL</t>
  </si>
  <si>
    <t>RED MUNICIPAL DE APOYOS PARA INCENTIVAR EL DESARROLLO DE PERSONAS E INSTITUCIONES, REALIZADA.</t>
  </si>
  <si>
    <t>APOYOS SOCIALES OTORGADOS A LA POBLACIÓN Y EL FORTALECIMIENTO DE LOS ORGANISMOS DE LA SOCIEDAD CIVIL, MEDIANTE DONATIVOS PARA COADYUVAR EN LAS ACCIONES EN BENEFICIO DE LA POBLACIÓN EN COORDINACIÓN CON LAS DEPENDENCIAS AUTORIZADAS CON EL MISMO FIN, BAJO LA NORMATIVA VIGENTE.</t>
  </si>
  <si>
    <t>CAPACITACIÓN Y VINCULACIÓN DE LOS CONSEJOS CIUDADANOS, REALIZADOS.</t>
  </si>
  <si>
    <t>MEDICION DE AVANCE FISICO DE CAPACITACION DE CONSEJOS CIUDADANOS</t>
  </si>
  <si>
    <t>ELABORACIÓN DEL PLAN DE OPERACIÓN Y DESARROLLO DE LOS CONSEJOS CIUDADANOS, IMPULSADOS.</t>
  </si>
  <si>
    <t>MEDICION DE AVANCE FISICO DE ELABORACION DEL PLAN DE OPERACIÓN Y DESARROLLO DE LOS CONSEJOS CIUDADANOS IMPULSADOS</t>
  </si>
  <si>
    <t>JÓVENES EN CONSEJOS CONSULTIVOS Y DIRECTIVOS DE LA ADMINISTRACIÓN PÚBLICA, INTEGRADOS.</t>
  </si>
  <si>
    <t>REALIZACIÓN DE SESIONES IMPARTIDAS A LOS JÓVENES EN CONSEJOS CONSULTIVOS</t>
  </si>
  <si>
    <t>FOROS DE ANÁLISIS PARA LA PARTICIPACIÓN DE LOS JÓVENES EN LOS TEMAS MUNICIPALES, REALIZADOS.</t>
  </si>
  <si>
    <t>PARTICIPACIÓN DE JÓVENES EN FOROS DE ANÁLISIS</t>
  </si>
  <si>
    <t>EL GOBIERNO MUNICIPAL MEJORA LA EFICIENCIA, CONTROL Y SUPERVISIÓN DE LOS SERVICIOS PÚBLICOS CON UNA NUEVA MODALIDAD DE ADMINISTRACIÓN Y GESTIÓN INTEGRAL Y UN ALTO SOPORTE TECNOLÓGICO.</t>
  </si>
  <si>
    <t>FIGURA DEL ADMINISTRADOR DE SERVICIOS MUNICIPALES IMPLEMENTADA</t>
  </si>
  <si>
    <t>DISEÑAR UN SITIO WEB DE ACCESO CIUDADANO, PARA REPORTAR AVANCES DEL PROGRAMA DE GOBIERNO</t>
  </si>
  <si>
    <t>RENOVAR SERVIDORES PRODUCTIVOS</t>
  </si>
  <si>
    <t>ADQUIRIR LICENCIA CONSOLA SMARTEVENT PARA SEGURIDAD INFORMÁTICA</t>
  </si>
  <si>
    <t>PROGRAMA DE SUPERVISIÓN URBANA IMPLEMENTADO</t>
  </si>
  <si>
    <t>IMPLEMENTACIÓN DE UNA SUPERVISIÓN EXTERNA DE FRACCIONAMIENTOS, MEDIANTE LA CONTRATACIÓN DE PROFESIONISTAS EN LA MATERIA, QUE OTORGUEN UNA MEJORA DE LOS PROCESOS DE URBANIZACIÓN DE LOS FRACCIONAMIENTOS Y DESARROLLO EN CONDOMINIOS.</t>
  </si>
  <si>
    <t>IMPLEMENTACIÓN DE UNA SUPERVISIÓN EXTERNA DE EDIFICACIONES, MEDIANTE LA CONTRATACIÓN DE PROFESIONISTAS EN LA MATERIA, QUE OTORGUEN UNA MEJORA DE LOS PROCESOS DE CONSTRUCCIÓN DE EDIFICACIONES.</t>
  </si>
  <si>
    <t>GESTIÓN DEL RECURSO COMO REFRENDO 2018.</t>
  </si>
  <si>
    <t>CENTRO DE MONITOREO INTEGRAL DE SERVICIOS CONSTRUIDO Y EQUIPADO</t>
  </si>
  <si>
    <t>DISEÑO DEL PROYECTO EJECUTIVO DEL ESPACIO FÍSICO</t>
  </si>
  <si>
    <t>COMPAÑÍA A LA INSTANCIA EJECUTORA Y VERIFICACIÓN DE CONSTRUCCIÓN DEL CENTRO</t>
  </si>
  <si>
    <t>INTEGRACIÓN, EVALUACIÓN Y DEFINICIÓN DE NECESIDADES Y ALTERNATIVAS A UTILIZAR PARA EL CENTRO DE MONITOREO, TANTO FÍSICAS COMO TECNOLÓGICAS (DISEÑO DE LA ARQUITECTURA DE SISTEMAS DEL CENTRO)</t>
  </si>
  <si>
    <t>PROCESO DE IMPLEMENTACIÓN Y PUESTA EN MARCHA DE SERVICIOS TECNOLÓGICOS QUE PERMITAN LA INTEGRACIÓN DE LAS INSTANCIAS INVOLUCRADAS Y LOS REQUERIMIENTOS DE LAS MISMAS Y EQUIPO FÍSICO</t>
  </si>
  <si>
    <t>ESTUDIO MASIVO DE MATRICES ORIGEN DESTINO DE LOS MOVIMIENTOS DE PERSONAS EN LEÓN DURANTE UN AÑO (CONTRATO DE PRESTACIÓN DE SERVICIOS)</t>
  </si>
  <si>
    <t>SENSORES DE LA RED MULTIPROPÓSITO INSTALADOS.</t>
  </si>
  <si>
    <t>IDENTIFICACIÓN Y ELABORACIÓN DE BASES PARA CONTRATACIÓN DE SERVICIOS</t>
  </si>
  <si>
    <t>DESPLIEGUE DE SERVICIOS DE PLATAFORMA Y SENSORES</t>
  </si>
  <si>
    <t>PROYECTO DE REHABILITACIÓN DEL ESTACIONAMIENTO SUBTERRÁNEO Y PLAZA FUNDADORES REALIZADO.</t>
  </si>
  <si>
    <t>REALIZACION DEL CONTRATO DE OBRA PARA LA ELABORACION DEL PROYECTO EJECUTIVO DEL ESTACIONAMIENTO SUBTERRANEO DE LA PLAZA FUNDADORES</t>
  </si>
  <si>
    <t>MANTENIMIENTO DE VIALIDADES CON MAYOR FLUJO VEHICULAR REALIZADO</t>
  </si>
  <si>
    <t>REALIZAR UN ESTUDIO PARA DETERMINAR CUALES SON LAS VIALIDADES DE MAYOR FLUJO VEHICULAR</t>
  </si>
  <si>
    <t>MANTENIMIENTO MENOR EN VIALIDADES DEL SISTEMA VIAL PRIMARIO Y SECUNDARIO Y CONFORMACIÓN DE CALLES DE TERRACERIA EN POLIGONOS DE DESARROLLO REALIZADO</t>
  </si>
  <si>
    <t>REALIZAR CONTRATOS DE OBRA PARA EL MANTENIMIENTO MENOR DE VIALIDADES DEL SISTEMA VIAL PRIMARIO</t>
  </si>
  <si>
    <t>MANTENIMIENTO Y REHABILITACIÓN DEL ENTORNO URBANO EN VIALIDADES DEL SISTEMA VIAL PRIMARIO Y SECUNDARIO REALIZADO</t>
  </si>
  <si>
    <t>REALIZAR CONTRATOS DE OBRA PUBLICA PARA EL MANTENIMIENTO DEL ENTORNO URBANO DEL SISTEMA VIAL PRIMARIO Y SECUNDARIO</t>
  </si>
  <si>
    <t>MANTENIMIENTO Y REHABILITACIÓN DE ESPACIOS PÚBLICOS REALIZADO</t>
  </si>
  <si>
    <t>REALIZACION DE CONTRATOS DE OBRA PARA EL MANTENIMIENTO Y REHABILITACION DE ESPACIOS PUBLICOS</t>
  </si>
  <si>
    <t>BANQUETAS EN EL SISTEMA VIAL PRIMARIO QUE PERMITAN MEJORAR LAS CONDICIONES DE SEGURIDAD Y ACCESIBILIDAD A EQUIPAMIENTOS CONSTRUIDAS</t>
  </si>
  <si>
    <t>REALIZACION DE CONTRATOS DE OBRA PARA LA CONSTRUCCION DE BANQUETAS DEL SISTEMA VIAL PRIMARIO</t>
  </si>
  <si>
    <t>GESTION DE PAGO DE REFRENDO DE EJERCICIOS ANTERIORES BANQUETAS PARA PARQUE LINEAL (RECURSO MPAL) 2018</t>
  </si>
  <si>
    <t>BANQUETAS EN POLÍGONOS DE DESARROLLO QUE PERMITAN MEJORAR LA SEGURIDAD Y ACCESIBILIDAD A EQUIPAMIENTOS CONSTRUIDAS</t>
  </si>
  <si>
    <t>REALIZACION DE CONTRATOS DE OBRAS PARA LA CONSTRUCCION DE BANQUETAS EN POLIGONOS DE DESARROLLO</t>
  </si>
  <si>
    <t>CONDICIONES DE SEGURIDAD EN INTERSECCIONES CONFLICTIVAS CON LOS MAYORES INDICES DE ACCIDENTALIDAD MEJORADAS</t>
  </si>
  <si>
    <t>REALIZACIÓN DEL ESTUDIO TÉCNICO PARA DETERMINAR LAS INTERSECCIONES CONFLICTIVAS</t>
  </si>
  <si>
    <t>REALIZAR CONTRATOS PARA IMPLEMENTAR SOLUCIONES EN LAS INTERSECCIONES CONFLICTIVAS CON MAYOR INDICE DE ACCIDENTALIDAD</t>
  </si>
  <si>
    <t>ELABORACIÓN DE 5 ANTEPROYECTOS DE INTERSECCIONES CONFLICTIVAS</t>
  </si>
  <si>
    <t>NUEVOS PARQUES LINEALES QUE FAVOREZCAN LA MOVILIDAD NO MOTORIZADA EN LOS POLÍGONOS DE DESARROLLO DE MEDINA Y SAN FRANCISCO CONSTRUIDOS</t>
  </si>
  <si>
    <t>REALIZACION DE CONTRATOS DE OBRA PARA LA CONSTRUCCION DE PARQUES LINEALES EN POLIGONOS DE DESARROLLO MEDINA Y SAN FRANCISCO</t>
  </si>
  <si>
    <t>GESTION DE PAGO DE REFRENDO DE CONTRATOS DE MEJORAMIENTO DE PARQUES LINEALES Y BANQUETAS (RECURSO MPAL) 2018</t>
  </si>
  <si>
    <t>KILOMETROS DE CICLOVÍAS CONSTRUIDOS</t>
  </si>
  <si>
    <t>ELABORACION DE CONTRATOS PARA LA CONSTRUCCION DE NUEVAS CICLOVIAS</t>
  </si>
  <si>
    <t>GESTIÓN DE PAGO DE REFRENDOS DE EJERCICIOS ANTERIORES.</t>
  </si>
  <si>
    <t>SUPERFICIES DE RODAMIENTO, SEÑALAMIENTO Y MOBILIARIO DE CICLOVÍAS EXISTENTES REHABILITADOS</t>
  </si>
  <si>
    <t>REALIZACION DE CONTRATOS DE OBRA PARA LA REHABILITACION DE LAS CICLOVIAS EXISTENTES</t>
  </si>
  <si>
    <t>PILOTO DEL SISTEMA BICI PÚBLICA IMPLEMENTADO</t>
  </si>
  <si>
    <t>ELABORACIÓN DE LA GESTIÓN SOCIAL PARA EL SISTEMA DE BICI PUBLICA.</t>
  </si>
  <si>
    <t>INSTALACIÓN DE LA INFRAESTRUCTURA NECESARIA PARA LA OPERACIÓN DE LA PRUEBA PILOTO DEL SISTEMA DE BICI PUBLICA</t>
  </si>
  <si>
    <t>CUMPLIMIENTO DE LAS OBLIGACIONES DERIVADAS DEL CONVENIO PARA LA OPERACIÓN DEL SISTEMA DE BICI PUBLICA.</t>
  </si>
  <si>
    <t>EL USUARIO DEL SIT GOZA DE UNA RED ÓPTIMA, SEGURA Y DE CALIDAD Y UNA INFRAESTRUCTURA QUE OPTIMIZA SU OPERACIÓN Y REDUCE SUS TIEMPOS DE TRASLADO</t>
  </si>
  <si>
    <t>PARADEROS DE LA LÍNEA 1 DEL SISTEMA INTEGRAL DE TRANSPORTE MODERNIZADOS</t>
  </si>
  <si>
    <t>DISEÑO DEL PROYECTO DE LOS PARADEROS DE LA LÍNEA 1 DEL SIT</t>
  </si>
  <si>
    <t>LICITACIÓN DEL PROYECTO DE LOS PARADEROS DE LA LÍNEA 1 DEL SIT</t>
  </si>
  <si>
    <t>EJECUCIÓN DE LAS OBRAS DE LOS PARADEROS DE LA LÍNEA 1 DEL SIT.</t>
  </si>
  <si>
    <t>MANTENIMIENTO INTEGRAL DE LA INFRAESTRUCTURA DE LAS ESTACIONES DE TRANSFERENCIA DEL SISTEMA INTEGRADO DE TRANSPORTE (SIT)</t>
  </si>
  <si>
    <t>ELABORACIÓN DEL PROYECTO EJECUTIVO DE RENOVACIÓN DE LOS PARADEROS DE LA AVENIDA MIGUEL ALEMÁN</t>
  </si>
  <si>
    <t>ELABORACIÓN DEL PROYECTO EJECUTIVO DE LA MICRO ESTACIÓN SAN JERÓNIMO - ECHEVESTE DEL SISTEMA INTEGRADO DE TRANSPORTE (SIT)</t>
  </si>
  <si>
    <t>NUEVA TERMINAL AL PONIENTE EN EL CORREDOR TORRES LANDA, A FIN DE AMPLIAR LA CAPACIDAD DE OPERACIÓN DE LA MICRO-ESTACIÓN DE SANTA RITA CONSTRUIDA</t>
  </si>
  <si>
    <t>REALIZACIÓN DEL ESTUDIO DE FACTIBILIDAD DE LA NUEVA TERMINAL CORREDOR TORRES LANDA</t>
  </si>
  <si>
    <t>LICITACIÓN DEL PROYECTO DE LA NUEVA TERMINAL EN EL CORREDOR TORRES LANDA.</t>
  </si>
  <si>
    <t>EJECUCIÓN DE LA OBRA DEL PROYECTO DE LA NUEVA TERMINAL EN EL CORREDOR TORRES LANDA</t>
  </si>
  <si>
    <t>TRABAJOS Y OBLIGACIONES DE LA 3RA Y 4TA ETAPA DEL SIT CONCLUIDA</t>
  </si>
  <si>
    <t>REALIZACIÓN DE LA TRANSFERENCIA DE RECURSOS AL FIDEICOMISO 2212 DE LA CONCLUSIÓN DE LOS TRABAJOS Y OBLIGACIONES DE LA 3TA Y 4TA ETAPA</t>
  </si>
  <si>
    <t>REFORESTACIÓN DE ÁREAS VERDES EN ESPACIOS PÚBLICOS COMO PARTE DE LA COMPENSACIÓN DEL SISTEMA INTEGRADO DE TRANSPORTE(SIT) POR OBRAS DE LA 3RA Y 4TA ETAPA</t>
  </si>
  <si>
    <t>ADQUISICIÓN DE LICENCIAS INFORMÁTICAS PARA EL DISEÑO DE TARJETONES DEL ÁREA DE CAPACITACIÓN DE CONDUCTORES</t>
  </si>
  <si>
    <t>ELABORACIÓN DEL EXPEDIENTE DEL CASO DE TAXI SEGURO</t>
  </si>
  <si>
    <t>NUEVO CORREDOR DEL SIT, A PARTIR DE LOS RESULTADOS Y PRIORIZACIÓN DEL PLAN INTEGRAL DE MOVILIDAD URBANA SUSTENTABLE (PIMUS), A FIN DE INCORPORAR NUEVAS ZONAS DE ATENCIÓN A LOS USUARIOS CONSTRUIDO</t>
  </si>
  <si>
    <t>REALIZACIÓN DEL ESTUDIO DE FACTIBILIDAD PARA LA CONSTRUCCIÓN DEL NUEVO CORREDOR DEL SIT</t>
  </si>
  <si>
    <t>REALIZACIÓN DEL DISEÑO TÉCNICO DEL PROYECTO DEL NUEVO CORREDOR DEL SIT</t>
  </si>
  <si>
    <t>REALIZACIÓN DEL DISEÑO EJECUTIVO DE LA OBRA DEL NUEVO CORREDOR DEL SIT</t>
  </si>
  <si>
    <t>LICITACIÓN DEL PROYECTO PARA LA REALIZACIÓN DEL NUEVO CORREDOR DEL SIT</t>
  </si>
  <si>
    <t>EJECUCIÓN DE LAS OBRAS DEL NUEVO CORREDOR DEL SIT</t>
  </si>
  <si>
    <t>1ERA LINEA DEL TRANVÍA IMPLEMENTADA</t>
  </si>
  <si>
    <t>REALIZACIÓN DEL ESTUDIO DE FACTIBILIDAD PARA LA IMPLEMENTACIÓN DE LA PRIMERA LÍNEA DEL TRANVÍA.</t>
  </si>
  <si>
    <t>REALIZACIÓN DEL PROYECTO EJECUTIVO PARA LA IMPLEMENTACIÓN DE LA PRIMERA LÍNEA DEL TRANVÍA</t>
  </si>
  <si>
    <t>PILOTO DEL TRANSPORTE ESCOLAR EN ESCUELAS, CON UN MODELO DE INVERSIÓN PÚBLICO – PRIVADO IMPLEMENTADO</t>
  </si>
  <si>
    <t>FORMALIZACIÓN DE CONVENIO DE COLABORACIÓN CON 3 ESCUELAS PARA LA OPERACIÓN DEL PROGRAMA PILOTO DEL TRANSPORTE ESCOLAR.</t>
  </si>
  <si>
    <t>APORTACIÓN A LA INSTITUCIÓN EDUCATIVA PARA LLEVAR A CABO LA OPERACIÓN DEL PROGRAMA PILOTO DEL TRANSPORTE ESCOLAR EN 3 ESCUELAS.</t>
  </si>
  <si>
    <t>CORREDORES URBANOS PRIORITARIOS, A FIN DE DEFINIR LA OPERACIÓN PARA EL TRANSPORTE DE CARGA LOCAL Y REGIONAL SEÑALIZADOS</t>
  </si>
  <si>
    <t>REALIZACIÓN DEL ESTUDIO DEL PROYECTO PARA LA SEÑALIZACIÓN DE LOS CORREDORES URBANOS</t>
  </si>
  <si>
    <t>EJECUCIÓN DEL ESTUDIO PARA LA SEÑALIZACIÓN DE LOS CORREDORES URBANOS PRIORITARIOS</t>
  </si>
  <si>
    <t>KILOMETROS DE NUEVAS VIALIDADES PRIORITARIAS CONSTRUIDOS</t>
  </si>
  <si>
    <t>REALIZACION DE CONTRATOS DE OBRA PARA LA CONSTRUCCION DE NUEVAS VIALIDADES PRIORITARIAS</t>
  </si>
  <si>
    <t>CALLES EN LA ZONA DE CONSOLIDACIÓN Y POLÍGONOS DE DESARROLLO PAVIMENTADAS</t>
  </si>
  <si>
    <t>REALIZACION DE CONTRATOS DE OBRA PARA PAVIMENTAR CALLES PRIORITARIAS EN ZONAS DE CONSOLIDACION Y POLIGONOS DE DESARROLLO</t>
  </si>
  <si>
    <t>GESTION DE PAGO DE REFRENDO DE EJERCICIOS ANTERIORES DEL CONTRATO PAVIMENTACION COL. SAN PEDRO PLUS (RECURSO ESTATAL) 2018</t>
  </si>
  <si>
    <t>GESTION DE PAGO DE REFRENDO DE EJERCICIOS ANTERIORES DEL CONTRATO PAVIMENTACION COL. VALLE DE JEREZ(RECURSO FEDERAL) 2018</t>
  </si>
  <si>
    <t>KILOMETROS DE OPERACIÓN VIAL DEL MALECÓN DEL RÍO MEJORADA</t>
  </si>
  <si>
    <t>REALIZACION DE CONTRATOS DE OBRA PARA MEJORAR LA OPERACION DEL MALECON DEL RIO</t>
  </si>
  <si>
    <t>KILOMETROS DE VIALIDAD CONSTRUIDOS PARA INCORPORAR EL CUERPO ORIENTE DEL MALECÓN DEL RÍO AL SUR DEL MISMO</t>
  </si>
  <si>
    <t>ESTUDIO PARA LA GESTIÓN DEL DESARROLLO Y MODERNIZACIÓN DEL BLVD. AEROPUERTO REALIZADO</t>
  </si>
  <si>
    <t>ELABORACIÓN DEL ESTUDIO PARA LA GESTIÓN DEL DESARROLLO Y MODERNIZACIÓN DEL BLVD. AEROPUERTO</t>
  </si>
  <si>
    <t>KILOMETROS DE CONECTIVIDAD EN LA ZONA PONIENTE DE LA CIUDAD CONSTRUIDOS</t>
  </si>
  <si>
    <t>SISTEMA DE SEMÁFOROS CENTRALIZADOS MODERNIZADO</t>
  </si>
  <si>
    <t>DAR MANTENIMIENTO AL SISTEMA DE SEMÁFOROS, A FIN DE MEJORAR LA OPERACIÓN Y SINCRONIZACIÓN.</t>
  </si>
  <si>
    <t>CONTRIBUIR A MEJORAR LA CONECTIVIDAD Y ACCESIBILIDAD DEL MUNICIPIO MEDIANTE SOLUCIONES EFICACES Y EFICIENTES PARA LA MOVILIDAD SUSTENTABLE, INFRAESTRUCTURA URBANA, ORDENAMIENTO TERRITORIAL Y SERVICIOS PÚBLICOS DE CALIDAD Y TRANSPARENTES, TANTO EN LA ZONA URBANA COMO EN LA ZONA RURAL.</t>
  </si>
  <si>
    <t>POBLACIÓN EN ZONA RURAL Y PARTE DE LA ZONA URBANA ACCEDE AL GRATUITAMENTE AL WIFI ESPECIALIZADO PARA LOS SERVICIOS PÚBLICOS MUNICIPALES, ESTE ACCESO NOS BRINDA INFORMACIÓN AL MUNICIPIO QUE PERMITE REALIZAR PROYECTOS FOCALIZADOS, MEJORA LA TOMA DE DECISIONES Y PERMITE EFICIENTIZAR LOS PROCESOS DEL MUNICIPIO</t>
  </si>
  <si>
    <t>RED DORSAL DE SERVICIOS PÚBLICOS MUNICIPALES CON 250 PUNTOS INSTALADA</t>
  </si>
  <si>
    <t>CREACIÓN DEL PROYECTO EJECUTIVO CON BASE EN LAS NECESIDADES TRANSVERSALES DE LAS INSTANCIAS, ZONAS PRIORITARIAS Y ALCANCE NECESARIO</t>
  </si>
  <si>
    <t>IDENTIFICACIÓN DE SOLUCIONES Y CONTRATACIÓN DE LAS MISMAS</t>
  </si>
  <si>
    <t>MANTENIMIENTO DE LA OPERACIÓN DE LA RED DORSAL</t>
  </si>
  <si>
    <t>PROYECTOS QUE PERMITAN LA REDUCCIÓN DE LA BRECHA DIGITAL EN EL USO DEL INTERNET Y ACCESO A SERVICIOS PÚBLICOS MUNICIPALES DESARROLLADOS</t>
  </si>
  <si>
    <t>IDENTIFICACIÓN DE LAS NECESIDADES DE LAS ZONAS A APOYAR QUE NOS BRINDARÁ UN ALCANCE Y PROYECTO EJECUTIVO</t>
  </si>
  <si>
    <t>IMPLEMENTACIÓN DE LA SOLUCIÓN PRESENTADA EN EL PROYECTO EJECUTIVO</t>
  </si>
  <si>
    <t>PRESTACIÓN Y ACCESO DE SERVICIOS PÚBLICOS MUNICIPALES EN 9 DIRECCIONES Y PARAMUNICIPALES, A PARTIR DE LA DIGITALIZACIÓN DE SUS PROCESOS MEJORADOS.</t>
  </si>
  <si>
    <t>IDENTIFICACIÓN DE NECESIDADES DE LAS INSTANCIAS</t>
  </si>
  <si>
    <t>RESTRUCTURACIÓN DEL PROCESO PARA SOLVENTAR LA NECESIDAD</t>
  </si>
  <si>
    <t>IMPLEMENTACIÓN Y MANTENIMIENTO EN LA PLATAFORMA DE GESTIÓN CIUDAD</t>
  </si>
  <si>
    <t>ESTUDIOS PARA EL IMPULSO Y APLICACIÓN DE POLÍTICAS PÚBLICAS DERIVADAS DEL SISTEMA MUNICIPAL DE PLANEACIÓN REALIZADOS</t>
  </si>
  <si>
    <t>ACTUALIZACIÓN DEL PLAN MUNICIPAL DE DESARROLLO</t>
  </si>
  <si>
    <t>ACTUALIZACIÓN DEL PROGRAMA MUNICIPAL DE DESARROLLO URBANO Y DE ORDENAMIENTO ECOLÓGICO TERRITORIAL DEL MUNICIPIO DE LEÓN</t>
  </si>
  <si>
    <t>ASENTAMIENTOS HUMANOS REGULARIZADOS</t>
  </si>
  <si>
    <t>APROBACIÓN DE REGULARIZACIONES POR PARTE DEL AYUNTAMIENTO</t>
  </si>
  <si>
    <t>OBRAS DE AGUA POTABLE Y ALCANTARILLADO EN ASENTAMIENTOS EJECUTADAS</t>
  </si>
  <si>
    <t>REALIZACIÓN DE CONVENIOS DE OBRA DE AGUA POTABLE Y ALCANTARILLADO</t>
  </si>
  <si>
    <t>GESTIÓN DE PAGOS DE REFRENDO DE EJERCICIOS ANTERIORES</t>
  </si>
  <si>
    <t>OBRAS DE ELECTRIFICACIÓN EN ASENTAMIENTOS REALIZADAS</t>
  </si>
  <si>
    <t>REALIZACIÓN DE CONVENIOS DE ELECTRIFICACIÓN</t>
  </si>
  <si>
    <t>HECTÁREAS DE RESERVAS TERRITORIALES INTRAURBANAS PARA EL DESARROLLO DE VIVIENDA SOCIAL ADQUIRIDAS</t>
  </si>
  <si>
    <t>ELABORACIÓN DE DIAGNÓSTICO PARA LA RESERVA TERRITORIAL</t>
  </si>
  <si>
    <t>VIVIENDAS CONSTRUIDAS</t>
  </si>
  <si>
    <t>CONSTRUCCIÓN Y AUTOPRODUCCIÓN DE VIVIENDAS, UNIDADES BÁSICAS DE VIVIENDA Y DEPARTAMENTOS DE VIVIENDA VERTICAL</t>
  </si>
  <si>
    <t>ACCIONES DE MEJORAMIENTO DE VIVIENDAS EN ZONA URBANA REALIZADA</t>
  </si>
  <si>
    <t>MEDICION DE AVANCE FINANCIERO DE CUARTOS (RECURSO ESTATAL) 2016</t>
  </si>
  <si>
    <t>ACCIONES DE MEJORAMIENTO DE VIVIENDAS EN COMUNIDADES RURALES REALIZADAS</t>
  </si>
  <si>
    <t>ELABORACIÓN DE PRESUPUESTO DE OBRAS DE VIVIENDA PARA ZONA RURAL</t>
  </si>
  <si>
    <t>LA CIUDADANIA GOZA DE MEJORES CONDICIONES PARA EL APRENDIZAJE Y OFERTA EDUCATIVA</t>
  </si>
  <si>
    <t>OBRAS DE AMPLIACIÓN O MANTENIMIENTO DE ESPACIOS EDUCATIVOS DE NIVEL BÁSICO REALIZADAS.</t>
  </si>
  <si>
    <t>EJECUCIÓN DE 10 OBRAS DE AMPLIACIÓN O MANTENIMIENTO DE ESPACIOS EDUCATIVOS DE NIVEL BÁSICO</t>
  </si>
  <si>
    <t>GESTIÓN DE PAGO DE REFRENDO DE EJERCICIOS ANTERIORES</t>
  </si>
  <si>
    <t>APOYOS PARA EL MANTENIMIENTO O EQUIPAMIENTO DE INSTITUCIONES EDUCATIVAS PÚBLICAS EN CONDICIONES DE MARGINACIÓN ENTREGADOS</t>
  </si>
  <si>
    <t>OTORGAMIENTO DE APOYOS PARA EL MANTENIMIENTO O EQUIPAMIENTO DE INSTITUCIONES EDUCATIVAS PÚBLICAS EN CONDICIONES DE MARGINACIÓN.</t>
  </si>
  <si>
    <t>PREPARATORIAS EN DIFERENTES MODALIDADES IMPLEMENTADAS</t>
  </si>
  <si>
    <t>IMPLEMENTACIÓN DE NUEVOS ESPACIOS DE EDUCACIÓN MEDIA SUPERIOR EN DIFERENTES MODALIDADES</t>
  </si>
  <si>
    <t>PROGRAMA DE COMUNIDADES DE APRENDIZAJE PARA NIÑOS Y NIÑAS POR LA INCLUSIÓN Y LA CONVIVENCIA EN ARMONÍA Y QUE NO ASISTEN A LA ESCUELA Y QUE SE ENCUENTRAN EN SITUACIÓN DE REZAGO EDUCATIVO ATENDIDO.</t>
  </si>
  <si>
    <t>ELABORACIÓN DEL CONVENIO QUE SE FIRMA CON INAEBA PARA LA ATENCIÓN DE PERSONAS QUE NO ASISTEN A LA ESCUELA Y SE ENCUENTRAN EN SITUACIÓN DE REZAGO EDUCATIVO CON EL PROGRAMA DE COMUNIDADES DE APRENDIZAJE PARA NIÑOS Y NIÑAS POR LA INCLUSIÓN Y LA CONVIVENCIA EN ARMONÍA</t>
  </si>
  <si>
    <t>BIBLIOTECA PÚBLICA IGNACIO GARCÍA TÉLLEZ RENOVADA</t>
  </si>
  <si>
    <t>ELABORACIÓN DEL PROYECTO EJECUTIVO DE OBRA DE BIBLIOTECA IGNACIO GARCÍA TÉLLEZ</t>
  </si>
  <si>
    <t>CRUZADA MUNICIPAL DE ALFABETIZACIÓN Y ATENCIÓN AL REZAGO EDUCATIVO IMPLEMENTADA</t>
  </si>
  <si>
    <t>ELABORACIÓN DE UN CONVENIO CON INAEBA PARA LA ALFABETIZACIÓN DE PERSONAS A TRAVÉS DE LA CRUZADA MUNICIPAL DE ALFABETIZACIÓN Y ATENCIÓN AL REZAGO EDUCATIVO</t>
  </si>
  <si>
    <t>LO NIÑOS Y JÓVENES EN CONDICIONES DE POBREZA Y VULNERABILIDAD TIENEN MÁS POSIBILIDADES DE ACCEDER A NIVELES DE EDUCACIÓN QUE CONTRIBUYAN A LA MEJORA DE SU CALIDAD DE VIDA</t>
  </si>
  <si>
    <t>APOYOS PARA LA EDUCACIÓN Y LA FORMACIÓN A PARTIR DE LA CONFORMACIÓN DE UN SISTEMA MUNICIPAL DE BECAS, OTORGADOS.</t>
  </si>
  <si>
    <t>OTORGAMIENTO DE BECAS A ESTUDIANTES DE NIVEL BÁSICO, MEDIA SUPERIOR Y SUPERIOR (DIRECCIÓN GENERAL DE EDUCACIÓN)</t>
  </si>
  <si>
    <t>OTORGAMIENTO DE APOYOS PARA LA MOVILIDAD DE LOS ESTUDIANTES (DIRECCIÓN GENERAL DE EDUCACIÓN)</t>
  </si>
  <si>
    <t>OTORGAMIENTO DE PAQUETES DE ÚTILES ESCOLARES A ESTUDIANTES DE NIVEL BÁSICO (DIRECCIÓN GENERAL DE EDUCACIÓN)</t>
  </si>
  <si>
    <t>OTORGAMIENTO DE BECA TRANSPORTE A ESTUDIANTES DE NIVEL BÁSICO, MEDIA SUPERIOR Y SUPERIOR (DIRECCIÓN GENERAL DE EDUCACIÓN)</t>
  </si>
  <si>
    <t>OTORGAMIENTO DE 3 BECAS PARA JÓVENES PROVENIENTES DE LAS ORQUESTAS SINFÓNICAS COMUNITARIAS</t>
  </si>
  <si>
    <t>OTORGAMIENTO DE 217 BECAS Y PROGRAMAS IMPULSO PARA CREADORES</t>
  </si>
  <si>
    <t>OTORGAMIENTO DE APOYOS PARA ESTUDIOS DE LA MAESTRÍA EN GESTIÓN DEL TURISMO EN LA UNVIERSIDAD DE SHANGHAI.</t>
  </si>
  <si>
    <t>PROGRAMACIÓN DE BECAS PARA VIAJES POR PARTE DE MOVILIDAD INTERNACIONAL</t>
  </si>
  <si>
    <t>PROGRAMA INTEGRAL DE EDUCACIÓN Y CAPACITACIÓN EN LOS NIÑOS EN CONDICIONES DE VULNERABILIDAD EN COLABORACIÓN CON EL CENTRO DE INVESTIGACIÓN Y PROMOCIÓN EDUCATIVA Y CULTURAL A.C. (CIPEC), IMPLEMENTADO.</t>
  </si>
  <si>
    <t>CONSTRUCCIÓN DE PREESCOLAR, PRIMARIA, SECUNDARIA Y PREPARATORIA</t>
  </si>
  <si>
    <t>OTORGAMIENTO DE APOYO PARA LA OPERACIÓN DE LOS TRES CENTROS DE ATENCIÓN Y FORMACIÓN PARA NIÑOS Y NIÑAS DE LOS POLÍGONOS EN VILLAS DE SAN JUAN, LAS JOYAS Y LOS CASTILLOS</t>
  </si>
  <si>
    <t>IMPARTICIÓN DE CURSOS DE CAPACITACIÓN PARA NIÑOS</t>
  </si>
  <si>
    <t>IMPARTICIÓN DE CURSOS DE CAPACITACIÓN PARA EL AUMENTO DE LAS COMPETENCIAS LABORALES</t>
  </si>
  <si>
    <t>GRUPOS DE LA SOCIEDAD CIVIL EN REDES DE COLABORACIÓN DE CIUDAD EDUCADORA INTEGRADOS</t>
  </si>
  <si>
    <t>INTEGRACIÓN DE CONVENIOS DE LA SOCIEDAD CIVIL COMO REDES DE COLABORACIÓN FIRMADOS</t>
  </si>
  <si>
    <t>PROYECTOS EN EL BANCO INTERNACIONAL DE DOCUMENTOS DE CIUDAD EDUCADORA, COORDINADOS.</t>
  </si>
  <si>
    <t>INTEGRACIÓN DE PROYECTOS EDUCADORES</t>
  </si>
  <si>
    <t>INSCRIPCION DE PROYECTOS EDUCADORES</t>
  </si>
  <si>
    <t>750 ACTIVIDADES DE FOMENTO A LA LECTURA Y DIVULGACIÓN DEL CONOCIMIENTO REALIZADAS</t>
  </si>
  <si>
    <t>REALIZAR LA FERIA NACIONAL DE LIBRO</t>
  </si>
  <si>
    <t>REALIZAR EL PROGRAMA FENAL PERMANENTE</t>
  </si>
  <si>
    <t>REALIZAR CATÁLOGO DE LA ARQUITECTURA LEONESA DEL S. XX</t>
  </si>
  <si>
    <t>FONDO EDITORIAL ICL: DESARROLLAR EDICIONES Y PUBLICACIONES EN TORNO AL PATRIMONIO Y LA CULTURA</t>
  </si>
  <si>
    <t>OTORGAR APOYO A TALENTO DE ALUMNOS</t>
  </si>
  <si>
    <t>REALIZAR ACTIVIDADES DE PERFECCIONAMIENTO DOCENTE</t>
  </si>
  <si>
    <t>OTORGAR BECAS INTEGRALES OSPIR</t>
  </si>
  <si>
    <t>REALIZAR LAS ACTIVIDADES DE BIBLIOTECA EN TU PLAZA EN ESPACIOS PÚBLICOS Y ACCESIBLES PARA LAS FAMILIAS</t>
  </si>
  <si>
    <t>SISTEMA MUNICIPAL PROMOTOR DE ORQUESTAS Y COROS INFANTILES COMUNITARIOS, IMPLEMENTADO</t>
  </si>
  <si>
    <t>REALIZAR 2 ACTIVIDADES DEL SISTEMA PROMOTOR DE ORQUESTAS Y COROS INFANTILES COMUNITARIOS</t>
  </si>
  <si>
    <t>3 CONGRESOS DEL MODELO PEDAGÓGICO DE EDUCACIÓN ARTÍSTICA PARA EL DESARROLLO HUMANO REALIZADOS</t>
  </si>
  <si>
    <t>REALIZAR EL CONGRESO DE EDUCACIÓN ARTÍSTICA PARA EL DESARROLLO HUMANO</t>
  </si>
  <si>
    <t>PERSONAS EN EDAD PRODUCTIVA DE ACUERDO A LA DEMANDA ACTUAL DEL MERCADO LABORAL, CAPACITADAS</t>
  </si>
  <si>
    <t>IMPARTICIÓN DE CURSOS DE CAPACITACIÓN A PERSONAS EN EDAD PRODUCTIVA</t>
  </si>
  <si>
    <t>PROYECTO DE PROSPECTIVA DE DESARROLLO ECONÓMICO</t>
  </si>
  <si>
    <t>10,000 PERSONAS FORMADAS COMO PRESTADORES DE SERVICIOS TURÍSTICOS</t>
  </si>
  <si>
    <t>REALIZACIÓN DE CURSOS TALLERES Y DIPLOMADOS</t>
  </si>
  <si>
    <t>150 PERSONAS CERTIFICADAS PARA LABORAR EN EL SECTOR TURISMO</t>
  </si>
  <si>
    <t>REALIZACIÓN DE CURSOS DE CERTIFICACIÓN EN COMPETENCIAS PARA PERSONAS</t>
  </si>
  <si>
    <t>PERSONAS CON COMPETENCIAS LABORALES,A TRAVÉS DE PROMOTORES MUNICIPALES DEL DEPORTE (PROMUDES), CERTIFICADAS.</t>
  </si>
  <si>
    <t>DISEÑO DEL ESTARDAR DE COMPETENCIA PROMOTOR MUNICIPAL DE DEPORTE</t>
  </si>
  <si>
    <t>FORMACIÓN DE EVALUADORES EN ESTÁNDAR DE COMPETENCIA PROMOTOR MUNICIPAL DE DEPORTE</t>
  </si>
  <si>
    <t>EVALUACIÓN Y CERTIFICACIÓN DE POSTULANTES EN EL ESTÁNDAR DE COMPETENCIA PROMOTOR MUNICIPAL DE DEPORTE</t>
  </si>
  <si>
    <t>FACILITAR Y FORTALECER LOS PROGRAMAS EDUCATIVOS, COMO EJES TRANSFORMADORES DE LAS CONDICIONES DE VIDA DE LAS PERSONAS Y LAS COMUNIDADES, DONDE LA INNOVACIÓN Y LA INVESTIGACIÓN SEAN AGENTES ESENCIALES PARA EL CAMBIO, EL DESARROLLO INTEGRAL Y LA CONSTRUCCIÓN DE UNA SOCIEDAD LIBRE, PLURAL, PARTICIPATIVA Y DEMOCRÁTICA.</t>
  </si>
  <si>
    <t>MEJORAR LAS HABILIDADES Y COMPETENCIAS PARA LA VIDA Y EL TRABAJO DE JÓVENES Y ADULTOS, MEDIANTE LA CREACIÓN DE ESPACIOS PARA LA CAPACITACIÓN EN OFICIOS DIGITALES.</t>
  </si>
  <si>
    <t>PERSONAS EN EL IMPULSO Y DESARROLLO DE TALENTO EN OFICIOS DIGITALES, CAPACITADAS.</t>
  </si>
  <si>
    <t>DESARROLLO Y EJECUCIÓN DE CAPACITACIONES A PERSONAS EN MATERIA DE OFICIOS DIGITALES, CON BASE EN UNA GUÍA ACTUALIZADA DE NUEVOS PERFILES OCUPACIONALES.</t>
  </si>
  <si>
    <t>ESPACIOS DE PRODUCCIÓN DIGITAL EN LAS CASAS DE ATENCIÓN A LA JUVENTUD, EN DONDE LOS JÓVENES PUEDAN COMPARTIR CONOCIMIENTOS Y APRENDER HABILIDADES, CREADOS.</t>
  </si>
  <si>
    <t>IMPARTICIÓN DE MÓDULOS EN TEMAS DE ESPECIALIZACIÓN DIGITAL</t>
  </si>
  <si>
    <t>PROYECTO DE ROBÓTICA PARA EL FOMENTO DE LAS CIENCIAS Y TECNOLOGÍAS EN 400 ESCUELAS IMPLEMENTADO.</t>
  </si>
  <si>
    <t>IMPLEMENTACIÓN DE UN PROYECTO DE ROBÓTICA EN ESCUELAS PROPICIANDO QUE LOS ESTUDIANTES SE INTERESEN EN LA CIENCIA, TECNOLOGÍA, INGENIERÍA Y MATEMÁTICAS, DESARROLLANDO SU CAPACIDAD DE PENSAMIENTO CRÍTICO.</t>
  </si>
  <si>
    <t>LOS EMPRENDEDORES EN EL MUNICIPIO DE LEÓN CUENTAN CON UN ECOSISTEMA DE CONOCIMIENTO E INNOVACIÓN QUE DOTA DE HERRAMIENTAS, CAPACIDADES, INFRAESTRUCTURA Y GESTIÓN DE TALENTO PARA REALIZAR EMPRENDIMIENTO DE ALTO IMPACTO.</t>
  </si>
  <si>
    <t>PROGRAMA CAZA TALENTO, CON EL APOYO A PROYECTOS DE EMPRENDEDORES PARA LA GESTIÓN DE PROYECTOS ESTRATÉGICOS IMPLEMENTADO.</t>
  </si>
  <si>
    <t>INTEGRACIÓN DE 1 PADRÓN DE EMPRESAS DE ALTO IMPACTO FINALIZANDO PROCESO DE PRE INCUBACIÓN, INCUBACIÓN, POTENCIALIZACIÓN Y ACELERACIÓN</t>
  </si>
  <si>
    <t>EJECUCIÓN DE 1 CALENDARIO DE ACTIVIDADES DE ACELERACIÓN Y CONSOLIDACIÓN DEL ECOSISTEMA FINANCIERO EMPRENDEDOR DEL MUNICIPIO</t>
  </si>
  <si>
    <t>CULTURA EMPRENDEDORA APOYANDO A EMPRENDEDORES, PROPICIANDO UNA CULTURA DE LA PROTECCIÓN DE LA PROPIEDAD INTELECTUAL / INDUSTRIAL EN AQUELLOS PROYECTOS QUE SEA FACTIBLE PROMOVIDOS.</t>
  </si>
  <si>
    <t>PLANEACIÓN Y DESARROLLO DE 1 CALENDARIO DE EVENTOS, FOROS Y TALLERES DE EMPRENDIMIENTO DE ALTO IMPACTO Y CULTURA MAKER</t>
  </si>
  <si>
    <t>LAS MICRO, PEQUEÑAS Y MEDIANAS EMPRESAS DEL MUNICIPIO DE LEÓN INCREMENTAN SU COMPETITIVIDAD CON LA INSERCIÓN DE PROCESOS DE INNOVACIÓN E INDUSTRIA 4.0.</t>
  </si>
  <si>
    <t>CAPACITACIÓN DE MIPYMES PARA SU EVOLUCIÓN INDUSTRIAL HACIA LA EMPRESA INTELIGENTE Y TECNOLOGÍAS EXPONENCIALES”, IMPLEMENTADA</t>
  </si>
  <si>
    <t>TALLERES DE SENSIBILIZACIÓN PARA LA ADOPCIÓN DE TECNOLOGÍAS DE LA INDUSTRIA 4.0, REALIZADOS.</t>
  </si>
  <si>
    <t>CURSOS PARA EL FORTALECIMIENTO DE HABILIDADES DE GESTIÓN DE LA INNOVACIÓN TECNOLÓGICA, IMPARTIDOS.</t>
  </si>
  <si>
    <t>PLANES DE INNOVACIÓN EN MIPYMES BUSCANDO INCREMENTAR SU COMPETITIVIDAD, DESARROLLADOS.</t>
  </si>
  <si>
    <t>EMPRESAS CON INTERÉS DE PARTICIPAR EN PROGRAMAS DE APOYO ECONÓMICO PÚBLICOS Y PRIVADOS PARA EL DESARROLLO DE PROYECTOS DE INNOVACIÓN, ASESORADAS.</t>
  </si>
  <si>
    <t>TALLERES DE PREPARACIÓN PARA EL DESARROLLO DE PLANES DE INNOVACIÓN QUE PERMITAN LA ADOPCIÓN DE TECNOLOGÍA DE LA INDUSTRIA 4.0, IMPARTIDOS.</t>
  </si>
  <si>
    <t>CULTURA DE INNOVACIÓN Y DE ATRACCIÓN, DESARROLLO Y RETENCIÓN DE TALENTO PARA LA INDUSTRIA INTELIGENTE, CREADA.</t>
  </si>
  <si>
    <t>EVENTO PARA PROMOVER UNA CULTURA DE INNOVACIÓN Y PARTICIPACIÓN EN LA INDUSTRIA 4.0 QUE PERMEE AL INTERIOR DE LAS EMPRESAS, DESARROLLADO.</t>
  </si>
  <si>
    <t>TALENTO EN GESTIÓN DE LA INNOVACIÓN PARA LA EMPRESA INTELIGENTE, FORMADO.</t>
  </si>
  <si>
    <t>DISEÑO Y PROPUESTA DE PROYECTOS, PROGRAMAS Y POLÍTICAS PÚBLICAS CON ENFOQUE DE INNOVACIÓN EN EL MUNICIPIO.</t>
  </si>
  <si>
    <t>DESARROLLO Y CONSOLIDACIÓN DE LABORATORIOS DE INNOVACIÓN Y DE EMPRENDIMIENTO, APOYADOS.</t>
  </si>
  <si>
    <t>DESARROLLO Y CONSOLIDACIÓN DE LABORATORIOS DE INNOVACIÓN Y DE EMPRENDIMIENTO</t>
  </si>
  <si>
    <t>LABORATORIOS DE INNOVACIÓN PARA RESOLVER RETOS DEL MUNICIPIO EN MATERIA SOCIAL Y PÚBLICA, DESARROLLADOS.</t>
  </si>
  <si>
    <t>DESARROLLO DE METODOLOGÍAS PARA PROMOVER EL EMPRENDIMIENTO SOCIAL Y PÚBLICO A TRAVÉS DE LABORATORIOS DE INNOVACIÓN</t>
  </si>
  <si>
    <t>SOCIEDAD DE INNOVADORES PÚBLICOS Y SOCIALES</t>
  </si>
  <si>
    <t>RETOS COMPARTIDOS RESUELTOS.</t>
  </si>
  <si>
    <t>DESARROLLO DE METODOLOGÍAS PARA PROMOVER EL EMPRENDIMIENTO SOCIAL Y PÚBLICO A TRAVÉS DE RETOS COMPARTIDOS</t>
  </si>
  <si>
    <t>DESARROLLO DE ACCIONES QUE PERMITAN LA APERTURA Y USO DE DATOS DE PROYECTOS, PROGRAMAS O POLÍTICAS PÚBLICAS</t>
  </si>
  <si>
    <t>LOS HABITANTES DEL MUNICIPIO DE LEÓN CUENTAN CON LUGARES DE ESPARCIMIENTO Y RECREACIÓN CON EVENTOS DE EXPRESIÓN ARTÍSTICA Y CULTURAL. AMPLIAR Y MEJORAR LAS OPCIONES DE ESPARCIMIENTO Y RECREACIÓN PARA LOS LEONESES, A TRAVÉS DE EVENTOS DE EXPRESIÓN ARTÍSTICA Y CULTURAL, ASÍ COMO REHABILITAR ESPACIOS CULTURALES Y ACERCAR EXPOSICIONES A DISTINTAS ZONAS DE LA CIUDAD.</t>
  </si>
  <si>
    <t>EVENTOS ARTÍSTICOS Y CULTURALES PARA EL ESPARCIMIENTO Y RECREACIÓN DE LA CIUDADANÍA, REALIZADOS.</t>
  </si>
  <si>
    <t>OTORGAR APOYOS PARA IMPULSO A LA CREACIÓN ARTÍSTICA Y CULTURAL EN LAS DISCIPLINAS DE DANZA, MÚSICA, LITERATURA, GESTIÓN CULTURAL, ARTES VISUALES Y CINE</t>
  </si>
  <si>
    <t>BIENAL DE ARTES VISUALES: GENERAR UNA CONVOCATORIA A TRAVÉS DE UNA PLATAFORMA DIGITAL INVITANDO A LOS CREADORES DE ARTES VISUALES DEL PAÍS A PARTICIPAR CON PROPUESTAS.</t>
  </si>
  <si>
    <t>MÁS TEATRO: GENERAR UNA PROGRAMACIÓN PERMANENTE EN EL TEATRO MARÍA GREVER CON CREADORES LOCALES E IMPULSAR LA PRODUCCIÓN TEATRAL.</t>
  </si>
  <si>
    <t>FESTIVAL DE DANZA CONTEMPORÁNEA: IMPULSAR EL DESARROLLO DE LA EXPRESIÓN DANCÍSTICA EN LA LOCALIDAD A TRAVÉS DE LA MUESTRA Y DIÁLOGO DE EXPRESIONES DE CREADORES LOCALES Y NACIONALES.</t>
  </si>
  <si>
    <t>TODOS SOMOS TEATRO: IMPULSAR PROCESOS CREATIVOS A PARTIR DE LAS ARTES ESCÉNCIAS EN EL BARRIO DE SAN JUAN DE DIOS</t>
  </si>
  <si>
    <t>REALIZAR PROYECCIONES DE CINE DE ARTE PARA LEÓN (MUESTRA Y FORO INTERNACIONAL DE LA CINETECA, FESTIVAL DE CINE INFANTIL LA MATATENA, DÍA DEL CINE MEXICANO, FESTIVAL DE CINE EN TU BARRIO Y EN TU PLAZA, CINECLUB, DOCS MX, AMBULANTE).:PRODUCIR FESTIVALES, CICLOS Y PROYECCIONES EN PLAZAS PÚBLICAS DE PELÍCULAS DE CINE DE ARTE EN LA CIUDAD.</t>
  </si>
  <si>
    <t>TEATRO A UNA SOLA VOZ: REALIZAR EL FESTIVAL NACIONAL ITINERANTE DE MONÓLOGOS EN LA CIUDAD DE LEÓN.</t>
  </si>
  <si>
    <t>REALIZAR UNA MUESTRA DE DANZA FOLKLÓRICA</t>
  </si>
  <si>
    <t>RECORRIDOS CULTURALES: REALIZAR EN TEMPRADA DE VERANO REALIZAR LOS RECORRIDOS A PIE POR LA CULTURA PARA CONOCER MÁS SOBRE LA HISTORIA DE LA CIUDAD</t>
  </si>
  <si>
    <t>IMPULSO A LA CALIDAD DE GRUPOS ARTÍSTICOS REPRESENTATIVOS</t>
  </si>
  <si>
    <t>REALIZAR NOCHES DE CONCIERTO LUIS LONG</t>
  </si>
  <si>
    <t>REALIZAR ACTIVIDADES DE DIFUSIÓN DE LOS EVENTOS CULTURALES Y ARTÍSTICOS</t>
  </si>
  <si>
    <t>REALIZAR FESTEJOS POR EL ANIVERSARIO DEL TEATRO MANUEL DOBLADO</t>
  </si>
  <si>
    <t>OTORGAR APOYOS A PROYECTOS INDEPENDIENTES</t>
  </si>
  <si>
    <t>REALIZAR TRES CICLOS DE EXPOSICIONES EN LAS GALERÍAS DEL INSTITUTO CULTURAL DE LEÓN</t>
  </si>
  <si>
    <t>CONSOLIDACIÓN Y FORTALECIMIENTO DE LA ORQUESTA Y CORO FUNDACIÓN LEÓN</t>
  </si>
  <si>
    <t>IMPULSO A LA MOVILIDAD DE CREADORES LEONESES</t>
  </si>
  <si>
    <t>INMUEBLES PARA EL DESARROLLO DE ACTIVIDADES ARTÍSTICAS Y CULTURALES REHABILITADOS Y EQUIPADOS.</t>
  </si>
  <si>
    <t>REHABILITACIÓN DEL TEATRO MANUEL DOBLADO</t>
  </si>
  <si>
    <t>REHABILITACIÓN DE LA CASA DE LA CULTURA DIEGO RIVERA</t>
  </si>
  <si>
    <t>MANTENIMIENTO Y EQUIPAMIENTO DE LA CASA DE LA CULTURA EFRÉN HERNÁNDEZ</t>
  </si>
  <si>
    <t>MANTENIMIENTO Y EQUIPAMIENTO DE EDIFICIO OFICINAS GENERALES DEL INSTITUTO CULTURAL DE LEÓN</t>
  </si>
  <si>
    <t>MANTENIMIENTO Y EQUIPAMIENTO DE ESCUELA DE ARTES PLÁSTICAS</t>
  </si>
  <si>
    <t>MANTENIMIENTO Y EQUIPAMIENTO DE CASA LUIS LONG</t>
  </si>
  <si>
    <t>MANTENIMIENTO Y EQUIPAMIENTO DE TEATRO MARÍA GREVER</t>
  </si>
  <si>
    <t>MANTENIMIENTO Y EQUIPAMIENTO DE MUSEO DE LAS IDENTIDADES LEONESAS (EX CÁRCEL MUNICIPAL)</t>
  </si>
  <si>
    <t>REHABILITACIÓN DEL REDONDEL PLAZA DE GALLOS 2DA. ETAPA</t>
  </si>
  <si>
    <t>REHABILITACIÓN DEL CENTRO CULTURAL PLAZA DE GALLOS 2DA. ETAPA Y FACHADA</t>
  </si>
  <si>
    <t>FESTIVALES EMBLEMÁTICOS DE EXPRESIÓN ARTÍSTICA Y CULTURAL PARA LA POBLACIÓN LEONESA, DESARROLLADAS.</t>
  </si>
  <si>
    <t>PROYECTO DE ILUMINACIÓN ARQUITECTÓNICA EN LA CATEDRAL</t>
  </si>
  <si>
    <t>EXPOSICIONES EN EL MUSEO DE IDENTIDADES LEONESAS REALIZADAS PARA FOMENTAR Y SENSIBILIZAR A LA CIUDADANÍA EN TORNO A LA IDENTIDAD Y SENTIDO DE PERTENENCIA</t>
  </si>
  <si>
    <t>PRODUCCIÓN DE EXPOSICIONES EN EL MUSEO DE LAS IDENTIDADES LEONESAS QUE FOMENTEN Y SENSIBILICEN A LA CIUDADANIA EN TORNO A LA IDENTIDAD Y EL SENTIDO DE PERTENENCIA</t>
  </si>
  <si>
    <t>MUSEO ITINERANTE EN SITIOS DE LA CIUDAD PARA LA DIFUSIÓN DEL PATRIMONIO CULTURAL, INSTALADO</t>
  </si>
  <si>
    <t>INSTALACIÓN DEL MUSEO ITINERANTE EN SITIOS DE LA CIUDAD PARA LA DIFUSIÓN DEL PATRIMONIO CULTURAL DE LEÓN</t>
  </si>
  <si>
    <t>PROYECTOS DE ILUMINACIÓN TEMÁTICA PARA LA ATRACCIÓN DE VISITANTES EN DISTINTAS ZONAS DE LA CIUDAD, IMPLEMENTADOS</t>
  </si>
  <si>
    <t>ELABORACIÓN DE CONTRATO PARA EL DISEÑO Y ADAPTACIÓN DE ADORNOS DE ILUMINACIÓN NAVIDEÑA EN EL CENTRO HISTORICO.</t>
  </si>
  <si>
    <t>GESTIÓN DE PAGO DE REFRENDO DE EJERCICIOS ANTERIORES, PAGO A JONATHAN PIERRE CONCIERTO QUEEN DENTRO DEL PROGRAMA CULTURAL BRILLA LEÒN</t>
  </si>
  <si>
    <t>PARQUE FERIAL MEDIANTE OBRAS DE INTERVENCIÓN, PARA FAVORECER EL DESARROLLO DE ACTIVIDADES SOCIALES, ECONÓMICAS Y CULTURALES MEJORADO.</t>
  </si>
  <si>
    <t>GESTIÓN Y COORDINACIÓN DE OBRA ESTACIONAMIENTO SUBTERRANEO</t>
  </si>
  <si>
    <t>GESTIÓN Y COORDINACIÓN DE OBRA EDIFICIO DE DOS NIVELES PARA RESTAURANTES, BARES Y CAFETERÍAS</t>
  </si>
  <si>
    <t>DESARROLLO DE PROYECTO EJECUTIVO DE ESPACIOS VINCULATORIOS</t>
  </si>
  <si>
    <t>GESTIÓN Y COORDINACIÓN DE OBRA INMUEBLES, EXPLANADAS Y ÁREAS VERDES EN ESPACIOS VINCULATORIOS (EJERCICIO 2020)</t>
  </si>
  <si>
    <t>ESPACIOS DE EXPLORA PARA PROPICIAR ENTORNOS DE APRENDIZAJE Y ENTRETENIMIENTO PARA LOS VISITANTES, TRANSFORMADOS</t>
  </si>
  <si>
    <t>ESPACIOS RENOVADOS PARA PROPICIAR ENTORNOS DE APRENDIZAJE Y ENTRETENIMIENTO PARA LOS VISITANTES.</t>
  </si>
  <si>
    <t>4 ESPACIOS HABILITADOS PARA LA ATENCIÓN DE LAS FAMILIAS, ACORDE A LAS NECESIDADES ACTUALES Y QUE PERMITA A LOS VISITANTES TENER UNA EXPERIENCIA MÁS SEGURA, CÓMODA Y DIVERTIDA, A LA VEZ QUE SE MEJOREN LAS ÁREAS DE MANEJO DE LOS ANIMALES EN EL ZOOLÓGICO.</t>
  </si>
  <si>
    <t>PROYECTO EJECUTIVO DEL ESPACIO DENOMINADO EL MANGLAR</t>
  </si>
  <si>
    <t>NUEVOS CONGRESOS Y FESTIVALES QUE TENGAN A LEÓN COMO SEDE PERMANENTE DESARROLLADOS.</t>
  </si>
  <si>
    <t>CONGRESOS, CONVENCIONES, FESTIVALES Y EVENTOS QUE FOMENTEN LA SUSTENTABILIDAD Y LA RESPONSABILIDAD SOCIAL REALIZADOS.</t>
  </si>
  <si>
    <t>INTEGRACIÓN DE UN EXPEDIENTE PARA EL EVENTO WONDERZONE 2019 APOYADO.</t>
  </si>
  <si>
    <t>EXPEDIENTE INTEGRADO DE LOS EVENTOS MIÉRCOLES DEL DANZÒN EN EL EXPIATORIO REALIZADOS</t>
  </si>
  <si>
    <t>INTEGRACIÓN DE UN EXPEDIENTE PARA EL EVENTO 16° RALLY GUANAJUATO MÉXICO 2019 APOYADO.</t>
  </si>
  <si>
    <t>GESTIÓN DE PAGO DE REFRENDO DE EJERCICIOS ANTERIORES - SEÑALÉTICA FESTIVAL INTERNACIONAL DEL GLOBO 2018.</t>
  </si>
  <si>
    <t>GESTIÓN DE PAGO DE REFRENDO DE EJERCICIOS ANTERIORES - ESTUDIO DE IMPACTOS AMBIENTALES Y SOCIALES EN LOS EVENTOS RALLY GUANAJUATO MÉXICO, MOTOFIESTA LEÓN Y FESTIVAL INTERNACIONAL DEL GLOBO 2019.</t>
  </si>
  <si>
    <t>INTEGRACIÓN DE UN EXPEDIENTE PARA EL FESTIVAL DE JAZZ DE LEÓN 2019 APOYADO.</t>
  </si>
  <si>
    <t>INTEGRACIÓN DE UN EXPEDIENTE PARA EL TORNEO INTERNACIONAL CHALLENGER LEÓN 2019 APOYADO.</t>
  </si>
  <si>
    <t>INTEGRACIÓN DE UN EXPEDIENTE PARA EL EVENTO BJX MEDIO MARATÓN BAJÍO 2019 APOYADO.</t>
  </si>
  <si>
    <t>INTEGRACIÓN DE UN EXPEDIENTE PARA EL FESTIVAL BAJÍO TANGO 2019 APOYADO.</t>
  </si>
  <si>
    <t>INTEGRACIÓN DE UN EXPEDIENTE PARA EL EVENTO TINTO BAJÍO FESTIVAL DE VINO MEXICANO 6TA. EDICIÓN APOYADO.</t>
  </si>
  <si>
    <t>INTEGRACIÓN DE UN EXPEDIENTE PARA EL EVENTO KEEPER KOMBAT 2019 APOYADO.</t>
  </si>
  <si>
    <t>INTEGRACIÓN DE UN EXPEDIENTE PARA EL EVENTO GRAND PRIX MOTOCROSS LEÓN 2019 APOYADO.</t>
  </si>
  <si>
    <t>INTEGRACIÓN DE UN EXPEDIENTE PARA EL EVENTO 3ER. FESTIVAL INTERNACIONAL DE VIOLONCELLO 2019 APOYADO.</t>
  </si>
  <si>
    <t>INTEGRACIÓN DE UN EXPEDIENTE PARA EL FESTIVAL DE FOTOGRAFÍA INTERNACIONAL EN LEÓN FFIEL 2019 APOYADO.</t>
  </si>
  <si>
    <t>UNA AGENDA BILATERAL EJECUTADA</t>
  </si>
  <si>
    <t>DESARROLLO DE ESTRATEGIAS DE MARCA CIUDAD, PARA EL POSICIONAMIENTO DE LA CIUDAD</t>
  </si>
  <si>
    <t>ESTRATEGIA DE MARCA CIUDAD DESARROLLADA</t>
  </si>
  <si>
    <t>DESARROLLO DE HERRAMIENTAS PROMOCIONALES AFINES A LA MARCA CIUDAD</t>
  </si>
  <si>
    <t>HERRAMIENTAS PROMOCIONALES DESARROLLADAS AFINES A LA MARCA CIUDAD</t>
  </si>
  <si>
    <t>PROMOCIÓN DE LEÓN COMO DESTINO TURÍSTICO A TRAVÉS DE UN PROGRAMA DE DIFUSIÓN NACIONAL E INTERNACIONAL EN LOS PRINCIPALES MERCADOS EMISORES.</t>
  </si>
  <si>
    <t>ACCIONES DE PROMOCIÓN NACIONAL E INTERNACIONAL DESARROLLADOS</t>
  </si>
  <si>
    <t>RUTA DEL PEATÓN, 1RA. ETAPA CALLES PAVIMENTADAS DEL BARRIO SAN JUAN DE DIOS</t>
  </si>
  <si>
    <t>GESTIÓN DE PAGO DE REFRENDO DE EJERCICIOS ANTERIORES - ACTIVIDAD COMPLEMENTARIA BARRIO SAN JUAN DE DIOS-</t>
  </si>
  <si>
    <t>PARQUE JUÁREZ REHABILITADO Y OBRA DE RECICLAJE DEL PARADERO DEL SIT REALIZADO</t>
  </si>
  <si>
    <t>REALIZACION DE CONTRATOS DE OBRA PARA REHABILITAR EL PARQUE JUAREZ Y RECICLAJE DEL PARADERO SIT</t>
  </si>
  <si>
    <t>RUTA HISTÓRICA Y CULTURAL” Y EL “CENTRO CULTURAL” EN EL BARRIO DE SAN MIGUEL, REALIZADO.</t>
  </si>
  <si>
    <t>ELABORACIÓN DE ANTEPROYECTO DE LARUTA HISTÓRICA Y CULTURAL”</t>
  </si>
  <si>
    <t>GRUPO PROMOTOR Y DE GESTIÓN SOCIAL DE BARRIOS HISTÓRICOS, INSTALADO.</t>
  </si>
  <si>
    <t>ELABORACIÓN DEL REGLAMENTO DEL GRUPO PROMOTOR</t>
  </si>
  <si>
    <t>PROGRAMA DE REACTIVACIÓN ECONÓMICA DEL BLVD. LÓPEZ MATEOS IMPLEMENTADO</t>
  </si>
  <si>
    <t>REALIZAR PROYECTOS EJECUTIVOS PARA ACCIONES DE INFRAESTRUCTURA EN BLVD. LÓPEZ MATEOS</t>
  </si>
  <si>
    <t>SEGUNDA FASE DE MODERNIZACIÓN DE LA ZONA PIEL, MEDIANTE 3 ACCIONES DE INTERVENCIÓN Y MEJORAMIENTO ACTUALIZADO.</t>
  </si>
  <si>
    <t>REHABILITACIÓN CALLE ESPAÑITA 1ERA ETAPA</t>
  </si>
  <si>
    <t>PLAN DE MODERNIZACIÓN DE INFRAESTRUCTURA 2018 AL MERCADO LA LUZ 1ERA ETAPA.</t>
  </si>
  <si>
    <t>REHABILITACIÓN DE CALLE LA LUZ 1ERA ETAPA</t>
  </si>
  <si>
    <t>MANTENIMIENTO DE PAVIMENTOS, BANQUETAS, CANALIZACIONES EN AV. LA LUZ TRAMO CALLE TAXCO-BLVD. HILARIO MEDINA 2DA ETAPA</t>
  </si>
  <si>
    <t>PROYECTO EJECUTIVO DE IDENTIDAD ZONA PIEL IMAGEN URBANA, REGENERACIÓN ECONÓMICA, SOCIAL, TURÍSTICA Y PAR-VIAL ESPAÑITA Y BLVD. LA LUZ</t>
  </si>
  <si>
    <t>OBRA ELECTROMECÁNICA PARA LA RED SUBTERRANEA EN CALLE LA LUZ, TRAMO DE CALLE TAXCO A BLVD. HILARIO MEDINA 3ERA ETAPA LEON, GTO.</t>
  </si>
  <si>
    <t>25 PLAZAS Y CENTROS DE ABASTO MODERNIZADAS CON UN ENFOQUE DE ESPECIALIZACIÓN COMERCIAL EN FUNCIÓN A SU VOCACIÓN, ASÍ COMO PROFESIONALIZAR EL PERFIL DEL COMERCIANTE.</t>
  </si>
  <si>
    <t>ELABORACIÓN DE PROYECTOS EJECUTIVOS PARA LA REHABILITACIÓN DE LOS CENTROS DE ABASTO</t>
  </si>
  <si>
    <t>ELABORACIÓN DE PROYECTOS EJECUTIVOS PARA LA REHABILITACIÓN DE LAS PLAZAS PÚBLICAS</t>
  </si>
  <si>
    <t>PROYECTO EJECUTIVO DE REHABILITACIÓN DEL MERCADO EL CORTIJO UBICADO EN LA CALLE QUITO Y CALLE SANTIAGO COL. EL CORTIJO</t>
  </si>
  <si>
    <t>PLAN DE MODERNIZACIÓN DE INFRAESTRUCTURA 2018 AL MERCADO EL CORTIJO</t>
  </si>
  <si>
    <t>PROYECTO EJECUTICO DEL MERCADO VIRGEN DE GUADALUPE EN LA COLONIA PERIODISTAS MEXICANOS</t>
  </si>
  <si>
    <t>PLAN DE MODERNIZACIÓN DE INFRAESTRUCTURA 2018 AL MERCADO LA LUZ 1RA. ETAPA</t>
  </si>
  <si>
    <t>PLAN DE MODERNIZACIÓN DE INFRAESTRUCTURA 2018 AL MERCADO LAS AMÉRICAS</t>
  </si>
  <si>
    <t>MODERNIZACIÓN EN EL RUBRO DE INFRAESTRUCTURA PARA EL MERCADO REPÚBLICA</t>
  </si>
  <si>
    <t>OBRA DE TRABAJOS DE DEMOLICIÓN Y RESTAURACIÓN DE RECONSTRUCCIÓN DE ACCESO DE LADO A LADO DE ESTACIONAMIENTO DE REGIDORES POR OPERATIVIDAD TEMPORAL A LOCATARIOS EN ZONA CENTRO</t>
  </si>
  <si>
    <t>PLAN DE INFRAESTRUCTURA 2018 MERCADO SAN JUAN BOSCO</t>
  </si>
  <si>
    <t>PLAN DE MODERNIZACIÓN DE INFRAESTRUCTURA 2018, MERCADO LA PULGA 3RA ETAPA</t>
  </si>
  <si>
    <t>PLAN DE INFRAESTRUCTURA 2018, MERCADO CARRO VERDE</t>
  </si>
  <si>
    <t>PLAN DE MODERNIZACIÓN EN EL RUBRO DE INFRAESTRUCTURA PARA EL MERCADO LAS AMÉRICAS</t>
  </si>
  <si>
    <t>CONSTRUCCIÓN DE FALDÓN FACHADA PERIMETRAL MERCADO EL CORTIJO</t>
  </si>
  <si>
    <t>PRIMERA ETAPA PLAZA DE LAS VIGAS</t>
  </si>
  <si>
    <t>PROYECTO EJECUTIVO DE PLAZOLETAS EN PLAZA LAS VIGAS UBICADO ENTRE LAS CALLES IGNACIO ALTAMIRANO, CALLE JUAN VALLE CON EL BLVD. MARIANO ESCOBEDO Y EN PLAZA SAN JUAN DEL COECILLO UBICADA EN LA CALLE SAN JUAN Y ACAPULCO</t>
  </si>
  <si>
    <t>GARANTIZAR EL BUEN FUNCIONAMIENTO Y LA SEGURIDAD DEL MERCADO</t>
  </si>
  <si>
    <t>POYECTO DE REHABILITACIÓN DE LA INSTALACIÓN ELECTRICA DEL DESCARGUE ESTRELLA</t>
  </si>
  <si>
    <t>CONSTRUCCIÓN DE LA 2DA. ETAPA PLAZA LAS VIGAS</t>
  </si>
  <si>
    <t>NUEVAS ALTERNATIVAS PARA EL ABASTO LOCAL A PARTIR DE LA CONSTRUCCIÓN DE UN MERCADO PÚBLICO EN EL PONIENTE DE LA CIUDAD REALIZADOS.</t>
  </si>
  <si>
    <t>ELABORACIÓN DE PROYECTO EJECUTIVO PARA LA CONSTRUCCIÓN DE UN MERCADO PÚBLICO</t>
  </si>
  <si>
    <t>100 EMPRESAS APOYADAS PARA SU DESARROLLO</t>
  </si>
  <si>
    <t>REALIZACIÓN DE CONSULTORIA A MI PYMES</t>
  </si>
  <si>
    <t>60 EMPRESAS CERTIFICADAS</t>
  </si>
  <si>
    <t>REALIZACIÓN DE TALLERES DE CERTIFICACIÓN Y/O ACREDITACIÓN PARA EMPRESAS TURÍSTICAS.</t>
  </si>
  <si>
    <t>800 PROYECTOS PRODUCTIVOS APOYADOS</t>
  </si>
  <si>
    <t>RECEPCIÓN DE SOLICITUDES PARA APOYO DE PROYECTOS PRODUCTIVOS</t>
  </si>
  <si>
    <t>RECEPCIÓN DE SOLICITUD DE APOYOS PARA UNIFORMES</t>
  </si>
  <si>
    <t>EL SECTOR COMERCIO GENERA INVERSIONES Y CREACIÓN DE NUEVOS EMPLEOS.</t>
  </si>
  <si>
    <t>PROGRAMA DE ATRACCIÓN DE INVERSIONES IMPLEMENTADO</t>
  </si>
  <si>
    <t>EMPRESAS ATENDIDA</t>
  </si>
  <si>
    <t>EMPRESAS CONCRETADAS</t>
  </si>
  <si>
    <t>EMPLEOS COMPROMETIDOS</t>
  </si>
  <si>
    <t>MISIONES COMERCIALES NACIONES E INTERNACIONALES REALIZADA</t>
  </si>
  <si>
    <t>MISIONES COMERCIALES NACIONALES</t>
  </si>
  <si>
    <t>MISIONES COMERCIALES INTERNACIONALES</t>
  </si>
  <si>
    <t>ZONAS INDUSTRIALES CONSOLIDADAS Y FORTALECIDAS</t>
  </si>
  <si>
    <t>CONSOLIDACIÓN DE LA OBRAS DE INFRAESTRUCTURA PARA LA ZONA SUR PONIENTE</t>
  </si>
  <si>
    <t>REHABILITACIÓN DEL BVD. RESTAURADORES FRACC CD. INDUSTRIAL 2DA ETAPA</t>
  </si>
  <si>
    <t>REHABILITACIÓN BLVD. RESTAURADORES FRACC. CIUDAD INDUSTRIAL 1ERA. ETAPA</t>
  </si>
  <si>
    <t>MEJORAMIENTO DE IMAGEN URBANA DEL BLVD. GASODUCTO Y BLVD. SAAVEDRA FRACC. CIUDAD INDUSTRIAL 1ERA ETAPA</t>
  </si>
  <si>
    <t>PROYECTO EJECUTIVO DE AMPLIACIÓN DE LA AV. PROLONGACIÓN JUÁREZ TRAMO GLORIETA TIMOTEO LOZANO CRUCE DE FERROCALILES</t>
  </si>
  <si>
    <t>PROYECTO EJECUTIVO AMPLIACIÓN CARRETERA LEÓN-MANUEL DOBLADO, TRAMO VÍA DEL FERROCARRIL A PARQUE INDUSTRIAL</t>
  </si>
  <si>
    <t>OBRA VUELTA A LA DERECHA EN COMUNIDAD SANTA ROSA PLAN DE AYALA SOBRE CARRETERA ESTATAL DE LEÓN, SANTA ROSA PLAN DE AYALA - MANUEL DOBLADO 1ERA ETAPA</t>
  </si>
  <si>
    <t>REHABILITACIÓN DE PAVIMENTOS Y ALUMBRADO PÚBLICO DEL BLVD. MIGUEL DE CERVANTES SAAVEDRA (FRENTE A CENTRAL DE ABASTOS)</t>
  </si>
  <si>
    <t>CONSTRUCCIÓN DEL BOULEVAR OLEODUCTO</t>
  </si>
  <si>
    <t>ESTUDIO DE DESARROLLO DE MAPA RUTA DEL CLÚSTER ELABORADO</t>
  </si>
  <si>
    <t>MESAS DE TRABAJO PARA IDENTIFICAR ESTRATEGIAS Y PROYECTOS DEL MAPA DE RUTA REALIZADAS</t>
  </si>
  <si>
    <t>CONTRIBUIR AL FORTALECIMIENTO DE LA ECONOMÍA MEDIANTE LA DIVERSIFICACIÓN DE LAS ACTIVIDADES PRODUCTIVAS, LA ATRACCIÓN DE INVERSIONES Y EL IMPULSO AL EMPLEO QUE OFREZCA BIENESTAR Y TRANQUILIDAD A LAS FAMILIAS LEONESAS, ASÍ COMO PROMOVER EL TALENTO DE LAS PERSONAS Y EL PATRIMONIO HISTÓRICO QUE ENRIQUECEN Y POTENCIALIZAN EL DESARROLLO HUMANO, SOCIAL, ECONÓMICO Y CULTURAL DEL MUNICIPIO.</t>
  </si>
  <si>
    <t>LA ECONOMÍA DE LAS FAMILIAS DEL CAMPO MEJORA, ELEVANDO LAS CONDICIONES DE TECNIFICACIÓN, DIVERSIFICACIÓN Y COMERCIALIZACIÓN DEL SECTOR AGROPECUARIO EN LOS POLOS DE DESARROLLO RURAL, IMPULSANDO MECANISMOS DE INNOVACIÓN TECNOLÓGICA Y GENERANDO UN CRECIMIENTO SOSTENIDO EN EL SECTOR.</t>
  </si>
  <si>
    <t>LABORATORIO DE BIOLOGÍA MOLECULAR, CREADO Y OPERADO.</t>
  </si>
  <si>
    <t>CREACIÓN DE UN LABORATORIO DE BIOLOGÍA MOLECULAR</t>
  </si>
  <si>
    <t>OPERACIÓN DEL LABORATORIO DE BIOLOGÍA MOLECULAR</t>
  </si>
  <si>
    <t>EVENTOS DE CAPACITACIÓN, EMPRENDIMIENTO Y NEGOCIOS AGROPECUARIOS, REALIZADOS.</t>
  </si>
  <si>
    <t>OTORGAMIENTOS DE SUBSIDIOS PARA CAPACITACION Y EMPRENDIMIENTO Y DE NEGOCIOS AGROPECUARIOS EN EVENTOS NACIONALES E INTERNACIONALES PARA SU PROMOCIÓN</t>
  </si>
  <si>
    <t>PROGRAMA DE VALOR AGREGADO PARA PRODUCTOS AGROPECUARIOS IMPLEMENTADO.</t>
  </si>
  <si>
    <t>GESTIÓN DEL CONVENIO PARA UN EVENTO DE VALOR AGREGADO</t>
  </si>
  <si>
    <t>FINANCIAMIENTO A EMPRESAS RURALES A TRAVÉS DEL FONDO PARA EL FOMENTO DE ACTIVIDADES PRODUCTIVAS (FIDEMIR) REALIZADO.</t>
  </si>
  <si>
    <t>GESTION DEL FONDO PARA FINANCIAMIENTO DE EMPRESAS</t>
  </si>
  <si>
    <t>SUBSIDIOS A PRODUCTORES AGROPECUARIOS PARA EQUIPAMIENTO DE UNIDADES DE NEGOCIO Y SERVICIOS EN ZONA RURAL ENTREGADOS.</t>
  </si>
  <si>
    <t>EMPLEO TEMPORAL EN ZONAS RURALES OTORGADO.</t>
  </si>
  <si>
    <t>RECEPCIÓN DE SOLICITUDES PARA EMPLEO TEMPORAL</t>
  </si>
  <si>
    <t>REMUNERACIÓN POR LABORES REALIZADAS</t>
  </si>
  <si>
    <t>HECTAREAS APOYADAS CON INSUMOS AGRÍCOLAS EN EL CAMPO LEONÉS</t>
  </si>
  <si>
    <t>INTEGRACION DE EXPEDIENTES PARA ENTREGA DE INSUMO AGRICOLA</t>
  </si>
  <si>
    <t>GANADERÍA DE TRASPATIO Y PROGRAMA DE MEJORAMIENTO GENÉTICO A TRAVÉS DE CABEZAS DE GANADO REACTIVADA Y FORTALECIDA.</t>
  </si>
  <si>
    <t>OTORGAMIENTO DE SUBSIDIOS GANADEROS PARA EL MEJORAMIENTO GENÉTICO</t>
  </si>
  <si>
    <t>GESTIÓN DE CONVENIOS PARA PAQUETES GANADEROS DE TRASPATIO</t>
  </si>
  <si>
    <t>CAMPAÑAS ZOOSANITARIAS PERMANENTES Y DE IDENTIFICACIÓN PARA CABEZAS DE GANADO REALIZADAS.</t>
  </si>
  <si>
    <t>VACUNACION DE CABEZAS DE GANADO</t>
  </si>
  <si>
    <t>IDENTIFICACIÓN DE CABEZAS DE GANADO</t>
  </si>
  <si>
    <t>SUBSIDIOS PARA EXTENSIONISMO Y CAPACITACIÓN EN ZONA RURAL OTORGADOS.</t>
  </si>
  <si>
    <t>CAPACITACION TECNICA DE PRODUCTORES AGROPECUARIOS</t>
  </si>
  <si>
    <t>CONVENIOS DE COLABORACIÓN TÉCNICA PARA EL DESARROLLO RURAL ELABORADOS.</t>
  </si>
  <si>
    <t>REUNION DE SEGUIMIENTO A CONVENIOS DE COLABORACION TECNICA</t>
  </si>
  <si>
    <t>GESTIÓN DE CONVENIOS DE COLABORACIÓN TÉCNICA</t>
  </si>
  <si>
    <t>CONTRIBUIR A MEJORAR LA CALIDAD DE VIDA DE LOS CIUDADANOS A TRAVÉS DE ACCIONES E INFRAESTRUCTURA A FAVOR DEL FAVOR DE LA SALUD Y EL AUTOCUIDADO, LA PROTECCIÓN, CONSERVACIÓN Y APROVECHAMIENTO DE LAS ÁREAS NATURALES, ASÍ COMO EL MANEJO INTEGRAL Y SUSTENTABLE DE LOS RECURSOS NATURALES CON SEGURIDAD Y PREVENCIÓN.</t>
  </si>
  <si>
    <t>IMPLEMENTAR UN MODELO DE SALUD CON ENFOQUE PREVENTIVO, A TRAVÉS DEL FORTALECIMIENTO DE LA RED DE PROMOTORES DE SALUD CON COMITÉS DE COLONOS Y EN POLOS DE DESARROLLO RURAL, ADEMÁS DE NUEVAS MODALIDADES DE ATENCIÓN Y ORIENTACIÓN MÉDICA QUE PERMITAN LA DETECCIÓN OPORTUNA DE ENFERMEDADES.</t>
  </si>
  <si>
    <t>REALIZAR 50 MIL DETECCIONES BAJO UN ENFOQUE DE RIESGO</t>
  </si>
  <si>
    <t>REALIZAR CONVENIO CON INSTITUCIÓN DE SALUD PARA PRESTAR SERVICIOS DE ESTUDIOS DE GABINETE.</t>
  </si>
  <si>
    <t>PROPORCIONAR 25,000 CONSULTAS MÉDICAS EN CONSULTORIOS PARTICIPATIVOS</t>
  </si>
  <si>
    <t>GENERAR UN CONTRATO DE PRESTACION DE SERVICIOS MÉDICOS CON UNA EMPRESA PRESTADORA DE ESTE SERVICIO DONDE GENERAREMOS UNA PADRÓN DE BENEFICIARIOS DE GRUPOS VULNERABLES EN LAS ZONAS DE ATENCION PRIORITARIAS IDENTIFICADAS.</t>
  </si>
  <si>
    <t>ELABORACIÓN DE PROYECTO EJECUTIVO PARA REALIZAR LA CONSTRUCCIÓN DE CASA DE SALUD EN ZONA RURAL</t>
  </si>
  <si>
    <t>SOLICITUD ANTE OBRA PÚBLICA PARA LLEVAR A CABO LAS OBRAS DE URBANIZACIÓN PARA LAS UNIDADES MÉDICAS DE LOMAS DE ECHEVESTE Y 10 DE MAYO</t>
  </si>
  <si>
    <t>PROPORCIONAR 40,000 ATENCIONES DENTALES</t>
  </si>
  <si>
    <t>CAPACITAR A 120 DE PROMOTORES DE LA RED DE SALUD CON COMITÉS DE COLONOS Y EN POLOS DE DESARROLLO.</t>
  </si>
  <si>
    <t>REALIZACIÓN DE GESTIÓN PARA LA ADQUISICIÓN DE EQUIPO MÉDICO BÁSICO PARA LOS INTEGRANTES DE LA RED DE PROMOTORES DE LA SALUD PARA LOGRAR UNA PARTICIPACIÓN CIUDADANA ACTIVA EN LA SALUD EN LAS ZONAS IDENTIFICADAS COMO PRIORITARIAS.</t>
  </si>
  <si>
    <t>REALIZAR 3 MIL 300 VERIFICACIONES DE VIGILANCIA Y MONITOREO DE LA CALIDAD DE AGUA EN LAS COMUNIDADES RURALES.</t>
  </si>
  <si>
    <t>ADQUISICIÓN DE VEHÍCULO PARA PROCURACIÓN DE LA CALIDAD DEL AGUA PARA CONSUMO HUMANO EN COMUNIDADES RURALES MEDIANTE LA CLORACIÓN Y EL MONITOREO FISICOQUIMICO Y BACTERIOLOGICO DEL AGUA.</t>
  </si>
  <si>
    <t>CAPACITAR A 200 PROFESIONALES DE LA SALUD, PARA LA ATENCIÓN A LAS ADICCIONES Y SALUD MENTAL MEDIANTE EL MODELO DE PATOLOGÍA DUAL</t>
  </si>
  <si>
    <t>REALIZACIÓN DE UNA RED DE PROFESIONALES DE LA SALUD EN EL MODELO DE PATOLOGIA DUAL.</t>
  </si>
  <si>
    <t>ELABORACIÓN DE CAMPAÑA ALCOHOL Y CONDUCCIÓN, PARA LA PREVENCIÓN DE ACCIDENTES VIALES EN EL MUNICIPIO DE LEÓN</t>
  </si>
  <si>
    <t>REALIZAR UNA EVALUACIÓN ESPECIALIZADA A 1,000 PACIENTES</t>
  </si>
  <si>
    <t>REALIZACIÓN DE CONVENIO PARA LOS PACIENTES CON PROBLEMAS DE ADICCIÓN PARA SU REHABILITACIÓN</t>
  </si>
  <si>
    <t>ESPACIOS DEPORTIVOS PARA EL DESARROLLO DE LA ACTIVIDAD FÍSICA, REHABILITADOS.</t>
  </si>
  <si>
    <t>REHABILITAR 40 ESPACIOS DEPORTIVOS PARA EL DESARROLLO DE LA ACTIVIDAD FISICA.</t>
  </si>
  <si>
    <t>GESTION DE PAGO EN LA REHABILITACIÓN DEL ÁREA DEPORTIVA ENTRE AND. GRUPO INSURGENTES Y AV. GUTY CÁRDENAS, Y DEL ÁREA DEPORTIVA EN CALLE GARCETA DE LA COLONIA SAN IGNACIO.</t>
  </si>
  <si>
    <t>ACTIVIDADES DEPORTIVAS CON JÓVENES EN RIESGO, DROGADICCIÓN Y PANDILLERISMO, INCLUIDOS</t>
  </si>
  <si>
    <t>REALIZAR TORNEOS NOCTURNOS EN MINIDEPORTIVAS, ÁREAS PUBLICAS Y ÁREAS DE DONACIÓN PARA LA INSERCIÓN AL DEPORTE A JÓVENES DE SITUACIÓN DE RIESGO.</t>
  </si>
  <si>
    <t>CAMINATAS A TRAVÉS DE LOS CLUBES DE CAMINANTES EN LOS ESPACIOS PÚBLICOS DE LA CIUDAD, REALIZADAS.</t>
  </si>
  <si>
    <t>CAMINATAS RECREATIVAS EN MINIDEPORTIVAS, ÁREAS DE DONACIÓN Y ESPACIOS PÚBLICOS</t>
  </si>
  <si>
    <t>C4 TORNEOS INTERESCOLARES DE EDUCACIÓN BÁSICA, REALIZADOS</t>
  </si>
  <si>
    <t>A1C4 DESARROLLO DE COMPETENCIAS SEMESTRALES DIRIGIDAS AL SECTOR ESCOLAR EN LOS 3 NIVELES.</t>
  </si>
  <si>
    <t>C5 CAMPEONATOS DE AJEDREZ DE EDUCACIÓN BÁSICA, REALIZADOS.</t>
  </si>
  <si>
    <t>APERTURA DE CAMPEONATOS ESCOLARES DE AJEDREZ EN EL SECTOR EDUCATIVO EN LOS 3 NIVELES DE EDUCACIÓN BÁSICA.</t>
  </si>
  <si>
    <t>UNIDADES DEPORTIVAS PARA FOMENTAR LA ACTIVACIÓN FÍSICA, REHABILITADAS.</t>
  </si>
  <si>
    <t>REHABILITAR Y EQUIPAR 8 UNIDADES DEPORTIVAS PARA FOMENTAR LA ACTIVACION FISICA.</t>
  </si>
  <si>
    <t>CIERRE ADMINISTRATIVO DE REHABILITAR Y EQUIPAR 8 UNIDADES DEPORTIVAS PARA FOMENTAR LA ACTIVACION FISICA.</t>
  </si>
  <si>
    <t>C7 DETECTAR TALENTOS DEPORTIVOS PARA ESTIMULARLOS Y CONFORMAR LAS SELECCIONES QUE POSICIONEN A LEÓN COMO UNA POTENCIA DEPORTIVA DENTRO DEL PAÍS; MEJORANDO CON ELLO LA PARTICIPACIÓN Y EL NIVEL COMPETITIVO DE TODOS LOS ATLETAS INFANTILES Y JUVENILES DEL MUNICIPIO QUE SE PREPARAN PARA PARTICIPAR EN LAS ETAPAS DEL PROCESO DE LA OLIMPIADA INFANTIL Y JUVENIL, TENIENDO COMO META FINAL LA OBTENCIÓN DE MEDALLA DENTRO DE LA ETAPA NACIONAL EN ESTOS EVENTOS.</t>
  </si>
  <si>
    <t>NÚMERO DE PARTICIPANTES SELECCIONADOS PARA REPRESENTAR A LEÓN EN LOS PROCESOS DE OLIMPIADA Y PARALIMPIADA, RESPECTO A LA PLANEACIÓN ANUAL</t>
  </si>
  <si>
    <t>C8 APOYAR AL DESARROLLO DEL DEPORTE DE ALTO RENDIMIENTO, PARA REPRESENTAR AL MUNICIPIO A NIVEL INTERNACIONAL MEDIANTE UN PROGRAMA DE TRABAJO MULTIDISCIPLINARIO, CONTRIBUYENDO CON EQUIPO Y MATERIALES DEPORTIVOS, UNIFORMES Y APOYO EN VIÁTICOS TANTO EN COMPETENCIAS NACIONALES E INTERNACIONALES ATENDIENDO A LOS ATLETAS Y ENTRENADORES DE RESERVA NACIONAL Y ALTO RENDIMIENTO, ORIENTADO AL PRESENTE CICLO OLÍMPICO, (JUEGOS PANAMERICANOS 2019 Y LOS JUEGOS OLÍMPICOS DE TOKIO 2020).</t>
  </si>
  <si>
    <t>ATENCIÓN BRINDADA A DEPORTISTAS DE ALTO RENDIMIENTO.</t>
  </si>
  <si>
    <t>C9 OTORGAR BECAS Y ESTÍMULOS ECONÓMICOS A DEPORTISTAS Y ENTRENADORES MEDALLISTAS DE OLIMPIADA, PARALIMPIADA Y NACIONAL NACIONAL, A ENTRENADORES QUE PREPARAN A LOS SELECTIVOS QUE PARTICIPARÁN EN LA OLIMPIADA, PARALIMPIADA Y NACIONAL JUVENIL, ASÍ COMO A LOS ATLETAS Y ENTRENADORES CONSIDERADOS DE RESRVA NACIONAL Y ALTO RENDIMIENTO QUE REPRESENTAN AL MUNICIPIO EN COMPETENCIAS DEPORTIVAS A NIVEL INTERNACIONAL PARA SOLVENTAR GASTOS DE SU PREPARACIÓN DEPORTIVA.</t>
  </si>
  <si>
    <t>BECAS ECONÓMICAS A DEPORTISTAS Y ENTRENADORES</t>
  </si>
  <si>
    <t>LOS LEONESES REQUIEREN DE UN MAYOR SUMINISTRO DE AGUA POTABLE, DEBIDO AL GRAN CRECIMIENTO DE LA CIUDAD, PARA ELLO EL SAPAL REALIZARÁ UNA SERIE DE COMPONENTES PARA GARANTIZAR EL SUMINISTRO DE AGUA POTABLE A LOS LEONESES EN LOS PRÓXIMOS TRES AÑOS. SUMINISTRAR AGUA POTABLE A LAS REDES DEL SISTEMA PARA CUBRIR EL CRECIMIENTO DE LA DEMANDA EN LOS PRÓXIMOS 3 AÑOS, INCORPORANDO FUENTES DE ABASTECIMIENTO, DISMINUYENDO LAS PÉRDIDAS DE AGUA.</t>
  </si>
  <si>
    <t>NUEVOS POZOS PARA EL ABASTECIMIENTO DE 250 L/S DE AGUA POTABLE CONSTRUIDOS</t>
  </si>
  <si>
    <t>ESTUDIOS HIDROGEOLÓGICOS</t>
  </si>
  <si>
    <t>ADQUISICIÓN DE PREDIOS</t>
  </si>
  <si>
    <t>TRÁMITES ANTE CONAGUA</t>
  </si>
  <si>
    <t>30 KILÓMETROS DE LÍNEAS DE CONDUCCIÓN Y ALIMENTACIÓN DE AGUA POTABLE CONSTRUIDOS</t>
  </si>
  <si>
    <t>PROYECTO EJECUTIVO.</t>
  </si>
  <si>
    <t>EJECUCIÓN DE LA OBRA</t>
  </si>
  <si>
    <t>MANTENIMIENTO Y REHABILITACIÓN DE LAS REDES DE AGUA POTABLE EN 15 COLONIAS REHABILITADAS.</t>
  </si>
  <si>
    <t>PROYECTO EJECUTIVO</t>
  </si>
  <si>
    <t>100,000 MEDIDORES SUSTITUIDAS</t>
  </si>
  <si>
    <t>DIAGNÓSTICO DE MEDIDORES ANTIGUOS</t>
  </si>
  <si>
    <t>SUSTITUCIÓN DE MEDIDORES</t>
  </si>
  <si>
    <t>30 KILÓMETROS DE COLECTORES DE ALCANTARILLADO SANITARIO CONSTRUIDAS</t>
  </si>
  <si>
    <t>5 COLONIAS DE LA CIUDAD EN LAS REDES DE ALCANTARILLADO REHABILITADAS.</t>
  </si>
  <si>
    <t>4 PLANTAS DE TRATAMIENTO PARA EL RIEGO DE ÁREAS VERDES Y LAS PERIFÉRICAS CONSTRUIDAS.</t>
  </si>
  <si>
    <t>20 KILÓMETROS LÍNEAS DE CONDUCCIÓN DE AGUA TRATADA CONSTRUIDAS</t>
  </si>
  <si>
    <t>ACCIONES DE CAPACITACIÓN Y OBRAS HIDRÁULICAS PARA EL USO EFICIENTE DEL AGUA EN ACTIVIDADES AGRÍCOLAS REALIZADAS</t>
  </si>
  <si>
    <t>GESTIÓN DE CONVENIO CONSEJO TÉCNICO DE AGUAS LEÓN</t>
  </si>
  <si>
    <t>OTORGAMIENTO DE SUBSIDIOS PARA USO EFICIENTE DE AGUA AGRÍCOLA</t>
  </si>
  <si>
    <t>OBRAS DE BORDERÍA REHABILITADAS</t>
  </si>
  <si>
    <t>ELABORACIÓN DE EXPEDIENTES DE ACCIONES DE BORDERIA</t>
  </si>
  <si>
    <t>PROGRAMA DE SERVICIOS ECOSISTÉMICOS DEL ANP SIERRA DE LOBOS REALIZADO.</t>
  </si>
  <si>
    <t>INSTALACIÓN DE ECOTECNIAS EN UNA COMUNIDAD RURAL DEL ANP SIERRA DE LOBOS</t>
  </si>
  <si>
    <t>IMPLEMENTAR EN ESPACIOS LA TRANSICIÓN ENERGÉTICA Y LA APLICACIÓN DE ECOTECNIAS REALIZADO.</t>
  </si>
  <si>
    <t>INSTALACIÓN DE CELDAS SOLARES EN 2 EDIFICIOS PÚBLICOS Y UNA PLAZA CIUDADANA.</t>
  </si>
  <si>
    <t>PROGRAMA MUNICIPAL DE EDUCACIÓN AMBIENTAL REALIZADO</t>
  </si>
  <si>
    <t>CONCLUSIÓN DEL PROGRAMA MUNICIPAL DE EDUCACIÓN AMBIENTAL</t>
  </si>
  <si>
    <t>CASA DE LA TIERRA CONSTRUIDA</t>
  </si>
  <si>
    <t>CONTRATACIÓN DE PRESTADOR DE SERVICIOS PARA DISEÑAR Y CONSTRUIR LA CASA DE LA TIERRA</t>
  </si>
  <si>
    <t>PROGRAMA DE TECNOLOGÍAS LIMPIAS PARA LADRILLERAS REALIZADA</t>
  </si>
  <si>
    <t>NEGOCIACIÓN PARA ADQUIRIR EL TERRENO E IMPLEMENTAR LA 1RA ETAPA DE SERVICIOS.</t>
  </si>
  <si>
    <t>INVENTARIO DE GASES EFECTO INVERNADERO ACTUALIZADO</t>
  </si>
  <si>
    <t>CONTRATACIÓN DE PRESTADOR DE SERVICIOS PARA ELABORACIÓN DE INVENTARIO</t>
  </si>
  <si>
    <t>5 OBRAS PARA EL CIERRE Y CLAUSURA DEL RELLENO SANITARIO REALIZADOS</t>
  </si>
  <si>
    <t>TRATAMIENTO DE LIXIVIADOS.</t>
  </si>
  <si>
    <t>CONSTRUCCIÓN DE OBRAS DE CIERRE Y CLAUSURA.</t>
  </si>
  <si>
    <t>ACCIÓN ESTRATÉGICA COMPLEMENTARIA REHABILITACIÓN DE LA SEGUNDA ETAPA DEL CENTRO DE CONTROL Y BIENESTAR ANIMAL</t>
  </si>
  <si>
    <t>SUPERVISIÓN DE AVANCES DE LA REHABILITACIÓN ANTE LA DIRECCIÓN DE OBRA PÚBLICA</t>
  </si>
  <si>
    <t>ACCIÓN ESTRATÉGICA COMPLEMENTARIA REHABILITACIÓN DE LA SEGUNDA ETAPA DEL RASTRO DE AVES</t>
  </si>
  <si>
    <t>REALIZAR LA SOLICITUD DE COMPRA DEL SISTEMA DE REFRIGERACIÓN PARA LA CARNE DE AVE SACRIFICADA</t>
  </si>
  <si>
    <t>ACCIÓN ESTRATÉGICA COMPLEMENTARIA CONSTRUCCIÓN DE LA SEGUNDA ETAPA DEL PANTEÓN DUARTE</t>
  </si>
  <si>
    <t>SUPERVISIÓN DE AVANCES DE LA CONSTRUCCIÓN EN LOS PANTEONES ANTE LA DIRECCIÓN DE OBRA PÚBLICA</t>
  </si>
  <si>
    <t>PROGRAMA DE ACCIÓN CLIMÁTICA ACTUALIZADO.</t>
  </si>
  <si>
    <t>ELABORACIÓN DE DISEÑO E INSTALACIÓN DE UNA ESTACIÓN DE CARGA PARA UN VEHÍCULO ELÉCTRICO Y ESTRUCTURA METÁLICA TIPO TECHO</t>
  </si>
  <si>
    <t>CONTRIBUIR AL FOMENTO DE LA CALIDAD DE VIDA DE LOS HABITANTES DE LEÓN EN UN AMBIENTE LIMPIO, CON ACCIONES E INFRAESTRUCTURA A FAVOR DE LA SALUD Y EL AUTOCUIDADO; LA PROTECCIÓN, CONSERVACIÓN Y APROVECHAMIENTO DE LAS ÁREAS NATURALES, ASÍ COMO EL MANEJO INTEGRAL Y SUSTENTABLE DE LOS RECURSOS NATURALES CON SEGURIDAD Y PREVENCIÓN.</t>
  </si>
  <si>
    <t>LOS POBLADORES DE LA CIUDAD DE LEÓN GTO. REALIZAN UNA GESTIÓN INTEGRAL DE RESIDUOS.</t>
  </si>
  <si>
    <t>TONELADAS DE RESIDUOS SÓLIDOS DOMICILIARIOS RECOLECTADOS Y TRASLADADOS.</t>
  </si>
  <si>
    <t>A-1CONTRATACIÓN DE EMPRESAS DEDICADAS A LA RECOLECCIÓN DE RESIDUOS SÓLIDOS URBANOS DOMICILIARIOS.</t>
  </si>
  <si>
    <t>A-2 CONTRATACIÓN DE EMPRESAS DEDICADAS A LA RECOLECCIÓN DE RESIDUOS SÓLIDOS URBANOS EN COMUNIDADES RURALES</t>
  </si>
  <si>
    <t>SERVICIO DE LIMPIA DE LA CIUDAD REALIZADO.</t>
  </si>
  <si>
    <t>A-1 CONTRATACIÓN DE EMPRESAS DECICADAS A LA LIMPIEZA DE ÁREAS DE USO COMÚN MUNICIPAL.</t>
  </si>
  <si>
    <t>A-2 CONTRATACIÓN DE EMPRESAS DEDICADAS A LA LIMPIEZA DE VIALIDADES, BALDIOS, ÁREAS DE DONACIÓN Y ARROYOS CON RUTAS DE APOYO ESPECIAL.</t>
  </si>
  <si>
    <t>A-3 CONTRATACIÓN DE EMPRESAS DEDICADAS A LA LIMPIEZA DE RESIDUOS SOLIDOS URBANOS Y CONCERVACIÓN URBANA EN VIALIDADES, CAMELLONES Y PLAZAS PÚBLICAS MUNICIPALES.</t>
  </si>
  <si>
    <t>LIMPIA, BARRIDO DE VIALIDADES Y ESPACIOS PÚBLICOS REALIZADO.</t>
  </si>
  <si>
    <t>CONTRATACIÓN DE EMPRESAS DEDICADAS AL BARRIDO Y PAPELEO DE VIALIDADES Y ESPACIOS PÚBLICOS.</t>
  </si>
  <si>
    <t>UNIDADES OPERATIVAS ESPECIALIZADAS ADQUIRIDAS.</t>
  </si>
  <si>
    <t>PAPELERAS INSTALADAS.</t>
  </si>
  <si>
    <t>ADQUISICIÓN DE PAPELERAS FIJAS</t>
  </si>
  <si>
    <t>PLANTA DE SEPARACIÓN DE RESIDUOS SÓLIDOS URBANOS CONSTRUIDA.</t>
  </si>
  <si>
    <t>CONTENEDORES PARA LA SEPARACIÓN DE RESIDUOS EN LA CIUDAD INSTALADOS.</t>
  </si>
  <si>
    <t>DÍA DE RECOLECCIÓN DE RESIDUOS APROVECHABLES EN VIVIENDAS DE LA CIUDAD IMPLEMENTADO.</t>
  </si>
  <si>
    <t>DIFUSIÓN EN LAS VIVIENDAS INCORPORADAS AL PROGRAMA DE SEPARACIÓN DE RESIDUOS SÓLIDOS URBANOS.</t>
  </si>
  <si>
    <t>EL SAPAL TIENE DETECTADO ZONAS DE INUNDACIÓN QUE PONEN EN RIESGO LA SEGURIDAD DE LOS LEONES, PARA ELLO SE REALIZAN ACCIONES PARA PREVENIR INUNDACIONES Y GARANTIZAR LA SEGURIDAD DE LOS LEONES. GARANTIZAR Y SALVAGUARDAR A LA POBLACIÓN ANTE LA EVENTUALIDAD DE DESASTRES NATURALES, CON LA CONSTRUCCIÓN DE INFRAESTRUCTURA HIDRÁULICA, LIMPIEZA DE ARROYOS Y CAMPAÑAS DE DIFUSIÓN, PARA PREVENIR Y DISMINUIR LOS RIESGOS POR INUNDACIONES Y EVITAR LA DESTRUCCIÓN DE BIENES MATERIALES.</t>
  </si>
  <si>
    <t>LIMPIEZA EN 35 ARROYOS DE ZONA URBANA REALIZADA</t>
  </si>
  <si>
    <t>ACCIONES DE PREVENCIÓN EN ÁREAS INUNDABLES REALIZADAS</t>
  </si>
  <si>
    <t>REALIZACIÓN DE LA LIMPIEZA DE 17 ÁREAS INUNDABLES EN ZONA RURAL</t>
  </si>
  <si>
    <t>8 OBRAS PLUVIALES PREVENTIVAS REALIZADAS</t>
  </si>
  <si>
    <t>CAMPAÑA PREVENTIVA DE DESASTRES NATURALES DIFUNDIDA</t>
  </si>
  <si>
    <t>CAMPAÑA</t>
  </si>
  <si>
    <t>ESTUDIO DEL MODELO DE GESTIÓN DEL SISTEMA DE PARQUES, REALIZADO.</t>
  </si>
  <si>
    <t>REALIZACIÓN DEL MANTENIMIENTOS INTEGRALES DE ÁREAS VERDES MUNICIPALES EN CENTROS POBLACIONALES.</t>
  </si>
  <si>
    <t>REALIZACIÓN DEL MANTENIMIENTO INTEGRAL DEL ARBOLADO URBANO (PODA) DE LAS ÁREAS VERDES DEL MUNICIPIO DE LEÓN GUANAJUATO.</t>
  </si>
  <si>
    <t>REALIZACIÓN DEL MANTENIMIENTO DE ÁREAS VERDES DEL PROGRAMA GIRAS RURALES EN LA CIUDAD DE LEÓN GUANAJUATO.</t>
  </si>
  <si>
    <t>REALIZACIÓN DEL MANTENIMIENTO DE ÁREAS VERDES DENTRO DE OFICINAS PÚBLICAS DE LA CIUDAD DE LEÓN GUANAJUATO.</t>
  </si>
  <si>
    <t>REALIZACIÓN DEL DEL PROGRAMA DE TRATAMIENTO ESPECIALIZADO PARA EL CONTROL FITOSANITARIO Y EMBELLECIMIENTO DEL ARBOLADO EN EL PRIMER CUADRO DEL CENTRO HISTÓRICO LA CIUDAD DE LEÓN GUANAJUATO.</t>
  </si>
  <si>
    <t>REALIZACIÓN DEL PROGRAMA DE MANTENIMIENTO Y OPTIMIZACIÓN DEL VIVERO MUNICIPAL DE LEÓN GUANAJUATO.</t>
  </si>
  <si>
    <t>REALIZACIÓN DEL PROGRAMA MUNICIPAL INTEGRAL PARA REFORESTACIONES URBANA Y RURAL, PLANTACIÓN Y EL SEGUIMIENTO ALA SOBREVIVENCIA DE LAS ESPECIES.</t>
  </si>
  <si>
    <t>REALIZACIÓN DEL PROGRAMA DE ACCIONES DE CONSERVACIÓN FORESTAL A TRAVÉS DE LA INVESTIGACIÓN , ANÁLISIS Y DIAGNOSTICO DE LA PLAGA MUÉRDAGO EN EL ARBOLADO URBANO..</t>
  </si>
  <si>
    <t>MUROS VERDES DEL MUNICIPIO ATENDIDOS</t>
  </si>
  <si>
    <t>OBRAS DE LA PRIMERA FASE DE RENOVACIÓN DEL PARQUE METROPOLITANO REALIZADAS.</t>
  </si>
  <si>
    <t>OBRA EN EL PARQUE LOS CÁRCAMOS REALIZADA.</t>
  </si>
  <si>
    <t>GESTION DE PAGO DE REFRENDO DE EJERCICIOS ANTERIORES MODULOS DE SERVICIO PARQUE CÀRCAMOS</t>
  </si>
  <si>
    <t>PARQUE URBANO “VIVERO LEÓN” HABILITADO.</t>
  </si>
  <si>
    <t>REALIZACIÓN DEL MANTENIMIENTO DEL POZO DEL VIVERO MUNICIPAL</t>
  </si>
  <si>
    <t>PRIMERA ETAPA DEL PARQUE PONIENTE REALIZADA.</t>
  </si>
  <si>
    <t>ACCIÓN ESTRATÉGICA COMPLEMENTARIA ADQUISICIÓN DE EQUIPO DE TRANSPORTE</t>
  </si>
  <si>
    <t>ACCIÓN ESTRATÉGICA COMPLEMENTARIA ADQUISICIÓN DE SISTEMA DE RIEGO</t>
  </si>
  <si>
    <t>ACCIÓN ESTRATÉGICA COMPLEMENTARIA ESTUDIO SISTEMA DE PARQUES</t>
  </si>
  <si>
    <t>CONSTRUCCIÓN DE LA LÍNEA DE LOBOS REALIZADA</t>
  </si>
  <si>
    <t>ELABORACIÓN DEL ANTEPROYECTO DE LA SEGUNDA ETAPA</t>
  </si>
  <si>
    <t>RECURSOS FORESTALES Y LA CONSERVACIÓN DE LOS SUELOS EN TRES MICROCUENCAS REALIZADO.</t>
  </si>
  <si>
    <t>RECUPERACIÓN DE SUELOS A TRAVÉS DE OBRAS DE RESTAURACIÓN Y RETENCIÓN EN LA MICROCUENCA SAN JUAN DE OTATES DEL ANP SIERRA DE LOBOS</t>
  </si>
  <si>
    <t>PROGRAMA DE VIGILANCIA DE ÁREAS NATURALES PROTEGIDAS REALIZADO</t>
  </si>
  <si>
    <t>REALIZACIÓN DEL PROGRAMA DE VIGILANCIA AMBIENTAL DE LAS ÁREAS NATURALES PROTEGIDAS DENTRO DEL MUNICIPIO DE LEÓN</t>
  </si>
  <si>
    <t>ADQUISICIÓN DE UNA CAMIONETA PARA EQUIPO DE VIGILANCIA EN ÁREAS NATURALES PROTEGIDAS</t>
  </si>
  <si>
    <t>ADQUISICIÓN DE 2 MOTOCICLETAS PARA EQUIPO DE VIGILANCIA EN ÁREAS NATURALES PROTEGIDAS</t>
  </si>
  <si>
    <t>CONFORMACIÓN DE VIGILANTES VOLUNTARIOS PERTENECIENTES A LAS COMUNIDADES DENTRO DE LAS ÁREAS NATURALES PROTEGIDAS Y COLONIAS COLINDANTES.</t>
  </si>
  <si>
    <t>ADQUISICIÓN DE REMOLQUE DE MOTOCICLETAS PARA EQUIPO DE VIGILANCIA EN ÁREAS NATURALES PROTEGIDAS</t>
  </si>
  <si>
    <t>EQUIPAR CASETA LOBOS DEL ANP SIERRA DE LOBOS</t>
  </si>
  <si>
    <t>MEDIDAS DE CONSERVACIÓN DEL ANP ARROYO HONDO REALIZADAS.</t>
  </si>
  <si>
    <t>CONTRATACIÓN DE PRESTADOR DE SERVICIO PARA LLEVAR A CABO ACCIONES DE CONSERVACION Y MEJORAMIENTO DENTRO DEL ANP CAÑADA ARROYO HONDO</t>
  </si>
  <si>
    <t>NA</t>
  </si>
  <si>
    <t>% Avance  =  ( Convenios de Afectacion pagados / Total de Convenios de Afectacion realizados ) *100</t>
  </si>
  <si>
    <t>% Avance  =  ( Convenios de Afectacion firmados / Total de Convenios de Afectacion propuestos ) *100</t>
  </si>
  <si>
    <t>% DE AVANCE  =  (ESTIMACIONES PAGADAS / TOTAL DE ESTIMACIONES PROGRAMADAS ) * 100</t>
  </si>
  <si>
    <t>VARIACIÓN EN SUPERVISIONES EN MANTENIMIENTO INTEGRAL  =  [(SUPERVISIONES EN MANTENIMIENTO INTEGRAL A LA INFRAESTRUCTURA VIAL Y URBANA ACTUAL - SUPERVISIONES EN MANTENIMIENTO INTEGRAL A LA INFRAESTRUCTURA VIAL Y URBANA ANTERIOR ) - 1 ] * 100</t>
  </si>
  <si>
    <t>% Avance  =  ( Contratos de servicios de Laboratorio realizados/ Total de contratos de servicios de Laboratorio requeridos)*100</t>
  </si>
  <si>
    <t>% Avance  =  ( Recursos Ministrados/ Total de recursos gestionados)*100</t>
  </si>
  <si>
    <t>INDICE  =  ÍNDICE DE COHESIÓN SOCIAL / INEGI / ONU</t>
  </si>
  <si>
    <t>% DE AVANCE EN EL MANTENIMIENTO INTEGRAL A LA INFRAESTRUCTURA VIAL Y URBANA (ALUMBRADO PUBLICO, VIALIDADES Y ESPACIOS PUBLICOS)  =  ( INFRAESTRUCTURA VIAL Y URBANA CON MANTENIMIENTO / INFRAESTRUCTURA VIAL Y URBANA CON NECESIDADES DE MANTENIMIENTO INTEGRAL) *100</t>
  </si>
  <si>
    <t>% Avance  =  ( Convenios de ampliación en monto firmados / Total de Convenios de ampliación en monto recibidos ) *100</t>
  </si>
  <si>
    <t>% Avance  =  ( Solicitudes de ampliacion tramitadas / Total de ampliaciones requeridas ) *100</t>
  </si>
  <si>
    <t>VARIACIÓN PORCENTUAL DE MANTENIMIENTOS A LA INFRAESTRUCTURA URBANA  =  [(MANTENIMIENTO A LA INFRAESTRUCTURA URBANA ACTUAL - MANTENIMIENTO A LA INFRAESTRUCTURA URBANA ANTERIOR) - 1 ] * 100</t>
  </si>
  <si>
    <t>% DE AVANCE EN LA CONTRATACION DE OBRAS DE MANTENIMIENTO URBANO  =  ( OBRAS CONTRATADAS / TOTAL DE OBRAS PROGRAMADAS) *100</t>
  </si>
  <si>
    <t>VARIACIÓN PORCENTUAL  =  [(MANTENIMIENTO A LA INFRAESTRUCTURA VIAL Y URBANA EN EL AÑO ACTUAL / MANTENIMIENTO A LA INFRAESTRUCTURA VIAL Y URBANA EN EL AÑO ANTERIOR) -1] *100</t>
  </si>
  <si>
    <t>% DE AVANCE  =  (ACCIONES DE MANTENIMIENTO MENOR EN VIALIDADES REALIZADO / TOTAL DE ACCIONES DE MANTENIMIENTO MENOR EN VIALIDADES PROGRAMADAS) *100</t>
  </si>
  <si>
    <t>% Avance  =  ( Contratos de Obra de acciones prioritarias no incluidas en Programa de Gobierno realizados / Total de acciones acciones prioritarias no incluidas en Programa de Gobierno solicitadas)*100</t>
  </si>
  <si>
    <t>VARIACIÓN PORCENTUAL DE ACCIONES ESTRATÉGICAS  =  [(ACCIONES ESTRATÉGICAS NO CONTEMPLADAS EN PROGRAMA DE GOBIERNO EN EL AÑO ACTUAL / ACCIONES ESTRATÉGICAS NO CONTEMPLADAS EN PROGRAMA DE GOBIERNO EN EL AÑO ANTERIOR) -1 ] * 100</t>
  </si>
  <si>
    <t>% Avance  =  ( Contratos de Proyectos ejecutivos realizados realizados/ Total de contratos de Proyectos Ejecutivos requeridos)*100</t>
  </si>
  <si>
    <t>VARIACIÓN PORCENTUAL DE PROYECTOS EJECUTIVOS  =  [( VARIACIÓN DE PROYECTOS EJECUTIVOS REALIZADOS EN EL AÑO ACTUAL / VARIACIÓN DE PROYECTO EJECUTIVOS REALIZADOS EN EL AÑO ANTERIOR ) - 1 ] * 100</t>
  </si>
  <si>
    <t>VARIACIÓN DE REMEDIACIONES DE IMPACTO  =  [( ACCIONES DE REMEDIACIONES DE IMPACTO AMBIENTAL REALIZADOS EN EL AÑO ACTUAL / ACCIONES DE REMEDIACIONES DE IMPACTO AMBIENTAL REALIZADOS EN EL AÑO ANTERIOR ) - 1 ] * 100</t>
  </si>
  <si>
    <t>% Avance  =  ( Contratos de acciones de Remediación/ Total de acciones de Remediación solicitadas)*100</t>
  </si>
  <si>
    <t>% Avance  =  ( Contratos de Supervision Externa realizados/ Total de obras que requieren supervision externa  = )*100</t>
  </si>
  <si>
    <t>% Avance  =  ( Recursos de Ramo 33 Ministrados/ Total de recursos de Ramo 33 gestionados)*100</t>
  </si>
  <si>
    <t xml:space="preserve"> = (ADP/TDP)*100</t>
  </si>
  <si>
    <t xml:space="preserve"> = (NDAA/NDP)*100</t>
  </si>
  <si>
    <t>ADP/TDP*100</t>
  </si>
  <si>
    <t xml:space="preserve"> = (ndd/td)*100</t>
  </si>
  <si>
    <t xml:space="preserve"> = (PCCS/TPEM)*100</t>
  </si>
  <si>
    <t>NDPR/NDPP*100</t>
  </si>
  <si>
    <t>NDER/NDEP*100</t>
  </si>
  <si>
    <t>NDTCR/NDTCP*100</t>
  </si>
  <si>
    <t>NDEA/NDEP*100</t>
  </si>
  <si>
    <t>ADI/DEP*100</t>
  </si>
  <si>
    <t>ADAR/NDAP*100</t>
  </si>
  <si>
    <t>NDIA/NDIP*100</t>
  </si>
  <si>
    <t>NDCA/NDCP*100</t>
  </si>
  <si>
    <t>NDALA/NDALP*100</t>
  </si>
  <si>
    <t>NDFA/NDFP*100</t>
  </si>
  <si>
    <t>NDPA/NDPP*100</t>
  </si>
  <si>
    <t>NDGLA/NDGLP*100</t>
  </si>
  <si>
    <t>NMA/NMP*100</t>
  </si>
  <si>
    <t>NDBA/NDBP*100</t>
  </si>
  <si>
    <t>NZA/NZP*100</t>
  </si>
  <si>
    <t>NCA/NCP*100</t>
  </si>
  <si>
    <t>(avance del proyecto / total del proyecto)*100</t>
  </si>
  <si>
    <t>NDCAA/NDCAP*100</t>
  </si>
  <si>
    <t>NDRA/NDRP*100</t>
  </si>
  <si>
    <t xml:space="preserve"> = (NBO/NBP)*100</t>
  </si>
  <si>
    <t>(Número de bienes adquiridos / Número de bienes programados) * 100</t>
  </si>
  <si>
    <t xml:space="preserve"> = (EPA/EPP)*100</t>
  </si>
  <si>
    <t xml:space="preserve"> = (NVA/NVP)*100</t>
  </si>
  <si>
    <t xml:space="preserve"> = (MEA/MEP)*100</t>
  </si>
  <si>
    <t xml:space="preserve"> = (DRA/DRP)*100</t>
  </si>
  <si>
    <t xml:space="preserve"> = (NRA/NRP)*100</t>
  </si>
  <si>
    <t xml:space="preserve"> = (NESA/NESP)*100</t>
  </si>
  <si>
    <t xml:space="preserve"> = (NAA/NAP)*100</t>
  </si>
  <si>
    <t xml:space="preserve"> = (NEA/NEP)*100</t>
  </si>
  <si>
    <t xml:space="preserve"> = (NEPA/NEPP)*100</t>
  </si>
  <si>
    <t xml:space="preserve"> = (ADP/PDP)*100</t>
  </si>
  <si>
    <t xml:space="preserve"> = (NDEA/NDEP)*100</t>
  </si>
  <si>
    <t xml:space="preserve"> = (Centros de Atención a Victimas Habilitados / Centros de Atención a Victimas Programados) * 100</t>
  </si>
  <si>
    <t>(Número de obras terminadas / Número de obras programadas) * 100</t>
  </si>
  <si>
    <t>(Número de solicitudes de compra enviadas / Número de solicitudes de compra programadas) * 100</t>
  </si>
  <si>
    <t xml:space="preserve"> = (ADP/PP)*100</t>
  </si>
  <si>
    <t>(NUMERO DE ELEMENTOS OPERATIVOS EN 2018 / NUMERO DE ELEMENTOS OPERATIVOS EN 2019 )*100</t>
  </si>
  <si>
    <t xml:space="preserve"> = (Número de vehículos adquiridos / Número de vehículos Programados) * 100</t>
  </si>
  <si>
    <t xml:space="preserve"> = (NJCH/NJCP)*100</t>
  </si>
  <si>
    <t xml:space="preserve"> = (PERSONAS QUE CUMPLEN SANCIÓN/PERSONAS CANALIZADAS)*100</t>
  </si>
  <si>
    <t>(Número de Grupos conformados / Número de Grupos programados) * 100</t>
  </si>
  <si>
    <t>(Número de vehículos adquiridos / Número de vehículos programados) * 100</t>
  </si>
  <si>
    <t>(Número de capacitaciones impartidas / Número de capacitaciones programadas) * 100</t>
  </si>
  <si>
    <t xml:space="preserve"> = (NKA/NKP)*100</t>
  </si>
  <si>
    <t xml:space="preserve"> = (ACPPD/TAPPD)*100</t>
  </si>
  <si>
    <t xml:space="preserve"> = (ACEGPR/TAPEGPR)*100</t>
  </si>
  <si>
    <t xml:space="preserve"> = (pc/PP)*100</t>
  </si>
  <si>
    <t xml:space="preserve"> = (ER/EP)*100</t>
  </si>
  <si>
    <t xml:space="preserve"> = (CIAP/CIAR)*100</t>
  </si>
  <si>
    <t xml:space="preserve"> = (EPA/EA)*100</t>
  </si>
  <si>
    <t xml:space="preserve"> = (EE/EP)*100</t>
  </si>
  <si>
    <t xml:space="preserve"> = (PP/PR)*100</t>
  </si>
  <si>
    <t xml:space="preserve"> = (AAM/TAM)*100</t>
  </si>
  <si>
    <t xml:space="preserve"> = (implemetación de Infraestructura y equipamiento dotado/implemetación de Infraestructura y equipamiento planeado)*100</t>
  </si>
  <si>
    <t xml:space="preserve"> = (EDPDCP/EDPDCE)*100</t>
  </si>
  <si>
    <t xml:space="preserve"> = (AAS/ASP)*100</t>
  </si>
  <si>
    <t>Total de llamadas contestadas antes de 10 segundos/total de llamadas recibidas trimetralmente*100</t>
  </si>
  <si>
    <t>Total de reportes canalizado antes de 90 segundos / total de reportes recibidos trimetralmente *100</t>
  </si>
  <si>
    <t>Avance de Implementacion Realizado / Avance de Implementacion Programado*100</t>
  </si>
  <si>
    <t>Postes adquiridos / Postes Programados*100</t>
  </si>
  <si>
    <t>Camaras Adquiridas/ Camaras Programadas *100</t>
  </si>
  <si>
    <t>Puntos de Monitoreo Inteligente Asquiridos/ Puntos de Monitoreo Inteligente Programados *100</t>
  </si>
  <si>
    <t>DRONES ADQUIRIDOS/ DRONES programados*100</t>
  </si>
  <si>
    <t>Arcos Carreteros Programados * 100</t>
  </si>
  <si>
    <t xml:space="preserve"> = (NDKA/TDKP)*100</t>
  </si>
  <si>
    <t xml:space="preserve"> = (NCO/NCP)*100</t>
  </si>
  <si>
    <t xml:space="preserve"> = (ADA/TDA)*100</t>
  </si>
  <si>
    <t xml:space="preserve"> = (AASA/TASA)*100</t>
  </si>
  <si>
    <t>Avance de Gestion Realizado / Avance de Gestion Programado*100</t>
  </si>
  <si>
    <t>Kits de Equipamiento Tecnologico para las comandancias de policia Adquirido/ Kits de Equipamiento Tecnologico para las Comandancias de Policia Programado*100</t>
  </si>
  <si>
    <t>Avance de Adquisicion Realizado / Avance de Adquisicion Realizado *100</t>
  </si>
  <si>
    <t xml:space="preserve"> = (Número de parques de barrio Habilitados / Número de parques de barrio Programados) * 100</t>
  </si>
  <si>
    <t xml:space="preserve"> = (Número de anteproyectos elaborados / Número de anteproyectos Programados) * 100</t>
  </si>
  <si>
    <t>? (OR / ? (OP) * 1 0 0</t>
  </si>
  <si>
    <t>? (PER / ? (PEP) * 1 0 0</t>
  </si>
  <si>
    <t>? (CARER) / ? (CAREP)</t>
  </si>
  <si>
    <t>? (ASR / ? (ASP) * 1 0 0</t>
  </si>
  <si>
    <t>? (UR / ? (UP) * 1 0 0</t>
  </si>
  <si>
    <t>% DE AVANCE  =  (AVANCE FISICO REAL / AVANCE FISICO PROGRAMADO) /100</t>
  </si>
  <si>
    <t>(placas de nomenclatura instaladas/placas de nomenclatura instaladas programadas)*100</t>
  </si>
  <si>
    <t xml:space="preserve"> = (Número de colectivos realizados/Número de colectivos Programados)*100</t>
  </si>
  <si>
    <t>(Número de sesiones formativas impartidos/Número de sesiones formativas programados)*100</t>
  </si>
  <si>
    <t>(Número de eventos para jóvenes realizados/ Número de eventos para jóvenes programados)*100</t>
  </si>
  <si>
    <t>(Número de talleres formativos realizados/ Número de talleres formativos programados)*100</t>
  </si>
  <si>
    <t>(Número de jóvenes impulsados con un proyecto de vida/ Número de jóvenes con un proyecto de vida programados)*100</t>
  </si>
  <si>
    <t>(Número de eventos de programa Lobo realizados /Número de eventos de programa Lobo programados)*100</t>
  </si>
  <si>
    <t>(Número de intervenciones en Territorios Culturales realizadas/ Número de intervenciones en Territorios Culturales programadas)*100</t>
  </si>
  <si>
    <t xml:space="preserve"> = (Número de re espacios públicos Habilitados / Número de espacios públicos Programados) * 100</t>
  </si>
  <si>
    <t>? (CFR / ? (CFP) * 1 0 0</t>
  </si>
  <si>
    <t>? (AR / ? (AP) * 1 0 0</t>
  </si>
  <si>
    <t>(Número de espacios de convivencia rehabilitados/Número de espacios de convivencia programados para su rehabilitación)*100</t>
  </si>
  <si>
    <t>(Contratos de obra firmados/contratos de obra programados)*100</t>
  </si>
  <si>
    <t>Total de escuelas con entornos seguros realizados/total de escuelas con entornos seguros programados-1*100</t>
  </si>
  <si>
    <t>Total de proyectos en materia de convivencia escolar elaborados/Total de proyectos en materia de convivencia escolar programados-1*100</t>
  </si>
  <si>
    <t>Total de Docentes capacitados/Total de docentes programados-1*100</t>
  </si>
  <si>
    <t>Total de Proyectos elaborados/Total de proyectos programados-1*100</t>
  </si>
  <si>
    <t>? (CCR / ? (CCP) * 1 0 0</t>
  </si>
  <si>
    <t>? (CC1ER / ? (CC1EP) * 1 0 0</t>
  </si>
  <si>
    <t>? (CRAER / ? (CRAEP) * 1 0 0</t>
  </si>
  <si>
    <t>? (CCRAR / ? (CCRAP) * 1 0 0</t>
  </si>
  <si>
    <t>? (CCER / ? (CCEP) * 1 0 0</t>
  </si>
  <si>
    <t>? (CAR / ? (CAP) * 1 0 0</t>
  </si>
  <si>
    <t>AR/AP*100</t>
  </si>
  <si>
    <t>? (PADER / ? (PADEP) * 1 0 0</t>
  </si>
  <si>
    <t>? (OADER / ? (OADEP) * 1 0 0</t>
  </si>
  <si>
    <t>(TPC/TPP)*100</t>
  </si>
  <si>
    <t>(TPV/TP)*100</t>
  </si>
  <si>
    <t>(OTPC/OTPP)*100</t>
  </si>
  <si>
    <t>(Número de comunidades rurales beneficiadas con el programa de electrificación / Número de comunidades rurales programadas con electrificación) * 100</t>
  </si>
  <si>
    <t>(Número de convenios firmados / Número de convenios programados)*100</t>
  </si>
  <si>
    <t>(Número de acciones de obras realizadas en caminos de comunidades rurales / Número de acciones de obras programadas en caminos de comunidades rurales)*100</t>
  </si>
  <si>
    <t>(Obras de pavimentación realizadas en comunidades rurales/ Obras de pavimentación programadas en comunidades rurales)*100</t>
  </si>
  <si>
    <t>(Obras de conservación y manutención realizadas en comunidades rurales/ Obras de conservación y manutención programadas en comunidades rurales)*100</t>
  </si>
  <si>
    <t>(Obras de revestimiento realizadas en comunidades rurales/ Obras de revestimiento programadas en comunidades rurales)*100</t>
  </si>
  <si>
    <t>(Número de comunidades rurales beneficiadas con la perforación y equipamiento de pozos / Número de comunidades rurales programadas con la perforación y equipamiento de pozos)*100</t>
  </si>
  <si>
    <t>(Número de pozos con perforaciones realizados/ Número de pozos con perforaciones programados)*100</t>
  </si>
  <si>
    <t>(Número de pozos equipados /Número de pozos para equipamiento programados)*100</t>
  </si>
  <si>
    <t>(Apoyos entregados para la rehabilitación y mejoramiento de comunidades rurales / Apoyos programados para la rehabilitación y mejoramiento de comunidades rurales)*100</t>
  </si>
  <si>
    <t>(Apoyos entregados para la rehabilitación de comunidades rurales/ Apoyos programados para la rehabilitación de comunidades rurales) *100</t>
  </si>
  <si>
    <t>(RAPCC/RAPCP)*100</t>
  </si>
  <si>
    <t>(RAPPE/RAPPP)*100</t>
  </si>
  <si>
    <t>(ORAPC/ORAPP)*100</t>
  </si>
  <si>
    <t>(Número de comunidades rurales beneficiadas con la construcción y ampliación de red de drenaje sanitario y saneamiento / Número de comunidades rurales programadas para la construcción y ampliación de red de drenaje sanitario y saneamiento) * 100</t>
  </si>
  <si>
    <t>(Número de redes de drenaje sanitario construidos en comunidades rurales / Número de redes de drenaje programadas en comunidades rurales) * 100</t>
  </si>
  <si>
    <t>(Número de ampliaciones de redes de drenaje sanitario realizadas/ Número de ampliaciones de redes de drenaje sanitario programadas)*100</t>
  </si>
  <si>
    <t>(PTC/PTP)*100</t>
  </si>
  <si>
    <t>(PTPE/PTPP)*100</t>
  </si>
  <si>
    <t>(Convenio firmado / convenio programado)*100</t>
  </si>
  <si>
    <t>% DE AVANCE  =  ( LUNINARIAS INSTALADAS / LUMINARIAS TOTALES PROGRAMADAS ) * 100</t>
  </si>
  <si>
    <t>% DE AVANCE EN LA 3RA. ETAPA  =  ( LUMINARIAS INSTALADAS / LUMINARIAS TOTALES PROGRAMADAS) *100</t>
  </si>
  <si>
    <t>% DE AVANCE  =  (Número de rehabilitaciones de alumbrado público realizadas/Número de rehabilitaciones de alumbrado público programadas)*100</t>
  </si>
  <si>
    <t>% DE AVANCE EN LA IMPLEMENTACION DEL SISTEMA DE TELEGESTION DE ALUMBRADO PUBLICO  =  (Avance en la Implementación del Sistema de Tele Gestión del Alumbrado Público / Avance en la Implementación del Sistema de Tele Gestión del Alumbrado Público Programado )*100</t>
  </si>
  <si>
    <t>% DE AVANCE EN LA CONTRATACION DEL SISTEMA DE TELEGESTION DEL ALUMBRADO PUBLICO (AVANCE EN LA IMPLEMENTACION DE LA PRIMERA ETAPA DEL SISTEMA DE TELEGESTION DEL ALUMBRADO PUBLICO/AVANCE TOTAL DE LA PRIMERA ETAPA DEL SISTEMA DE TELEGESTION DEL ALUMBRADO PUBLICO )*100</t>
  </si>
  <si>
    <t>% DE AVANCE EN EL MANTENIMIENTO DEL ALUMBRADO PUBLICO EXISTENTE  =  ( REPORTES DE MANTENIMIENTO A LUMINARIAS ATENDIDOS / TOTAL DE REPORTES DE MANTENIMIENTO DE LUMINARIAS RECIBIDOS) *100</t>
  </si>
  <si>
    <t>% DE AVANCE EN LA CONTRATACION  =  (CONTRATOS REALIZADOS / TOTAL DE CONTRATOS PROGRAMADOS) *100</t>
  </si>
  <si>
    <t xml:space="preserve"> = (Número de programas implementados/Número de programas Programados)*100</t>
  </si>
  <si>
    <t xml:space="preserve"> = (Número de sesiones realizadas/Número de sesiones prospectadas)*100</t>
  </si>
  <si>
    <t xml:space="preserve"> = (Número de talleres realizados/Número de talleres Programados)*100</t>
  </si>
  <si>
    <t xml:space="preserve"> = (Número de pagos realizados/Número de pagos Programados)*100</t>
  </si>
  <si>
    <t xml:space="preserve"> = (Número de proyectos comunitarios presentados/Número de proyectos Programados)*100</t>
  </si>
  <si>
    <t xml:space="preserve"> = (Número de proyectos elaborados/Número de proyectos Programados)*100</t>
  </si>
  <si>
    <t xml:space="preserve"> = (Número de conversatorios realizados/Número de conversatorios Programados)*100</t>
  </si>
  <si>
    <t>(TEANNA/TEANNP)*100</t>
  </si>
  <si>
    <t>(EHETCA/EHETCP)*100</t>
  </si>
  <si>
    <t>(GAAOE/GPAOE)*100</t>
  </si>
  <si>
    <t>Atenciones realizadas a pacientes geriátricos/atenciones programadas a pacientes geriátricos*100</t>
  </si>
  <si>
    <t>Programaciones de adquisiciones realizadas para atención a pacientes geriátricos/programaciones de adquisiciones proyectadas para atención a pacientes geriátricos*100</t>
  </si>
  <si>
    <t>(TVA/TVP)*100</t>
  </si>
  <si>
    <t>(TVVAA/TVPAA)*100</t>
  </si>
  <si>
    <t>(pmgvgam /pmpvgam)*100</t>
  </si>
  <si>
    <t>(NPA*NPP)*100</t>
  </si>
  <si>
    <t>(NESR/NESP)*100</t>
  </si>
  <si>
    <t>(NISR/NISP)*100</t>
  </si>
  <si>
    <t>(NAE/NAP)*100</t>
  </si>
  <si>
    <t>(grca/gpca)*100</t>
  </si>
  <si>
    <t>(NTR/NTP)*100</t>
  </si>
  <si>
    <t>(CTPDR/CTPDS)*100</t>
  </si>
  <si>
    <t>(NNA/NPP)*100</t>
  </si>
  <si>
    <t>PAP/PPAP*100</t>
  </si>
  <si>
    <t>NSR/NSP*100</t>
  </si>
  <si>
    <t>NESR/NESP*100</t>
  </si>
  <si>
    <t>NAE/NAP*100</t>
  </si>
  <si>
    <t>(GRPPGOPC/GPPPGOPC)*100</t>
  </si>
  <si>
    <t xml:space="preserve"> = (Número de proyectos productivos de migrantes elaborados / Número de proyectos productivos migrantes Programados)*100</t>
  </si>
  <si>
    <t>? (PR / ? (PP) * 1 0 0</t>
  </si>
  <si>
    <t>(Número de atenciones a la distinta clasificación migrante realizadas / Número de atenciones a la distinta clasificación migrante programadas)*100</t>
  </si>
  <si>
    <t>(CONVENIO FIRMADO / CONVENIO PROGRAMADO) * 100</t>
  </si>
  <si>
    <t>(AIP/TPAIP2019)*100</t>
  </si>
  <si>
    <t>(AED/TPAED2019)*100</t>
  </si>
  <si>
    <t xml:space="preserve"> = (INMUEBLES REGISTRADOS/INMUEBLES NO REGISTRADOS)*100</t>
  </si>
  <si>
    <t xml:space="preserve"> = (ÁREAS de DONACIÓN IDENTIFICADAS y RECUPERADAS/ ÁREAS de DONACIÓN NO IDENTIFICADAS y NO RECUPERADAS)*100</t>
  </si>
  <si>
    <t xml:space="preserve"> = (PROCESOS de REVERSIÓN INICIADOS/PROCESOS de REVERSIÓN NO INICIADOS)*100</t>
  </si>
  <si>
    <t xml:space="preserve"> = (LEVANTAMIENTOS TOPOGRÁFICOS y VISITAS realizadas/ LEVANTAMIENTOS TOPOGRÁFICOS y VISITAS NO realizadas)*100</t>
  </si>
  <si>
    <t xml:space="preserve"> = (ÁREAS de DONACIÓN IDENTIFICADAS y ESCRITURADAS/ ÁREAS de DONACIÓN NO IDENTIFICADAS y ESCRITURADAS)*100</t>
  </si>
  <si>
    <t xml:space="preserve"> = (ÁREAS de DONACIÓN regularizadas / ÁREAS de DONACIÓN NO regularizadas)*100</t>
  </si>
  <si>
    <t>(puntaje de cada apartado revisado/número de apartados a revisar)*100</t>
  </si>
  <si>
    <t>(ARSA/TAPSA19)*100</t>
  </si>
  <si>
    <t>(PTC/TPPTC19)*100</t>
  </si>
  <si>
    <t>( eventos ejecutados/ eventos programados)*100</t>
  </si>
  <si>
    <t>(Listado de requerimientos elaborados/ Listado de requerimientos programados)*100</t>
  </si>
  <si>
    <t>( encuestas aplicadas/encuestas calificadas como satisfactorias)*100</t>
  </si>
  <si>
    <t>(Evaluaciones del Desempeño Realizadas/Evaluaciones del Desempeño Programadas)*100</t>
  </si>
  <si>
    <t>(Informes de Resultados de Evaluaciones Externas Publicados/Informes de Resultados de Evaluaciones Externas Recibidos)*100</t>
  </si>
  <si>
    <t>(Compromisos seañalados en los terminos de referencia cumplidos/Total de compromisos señalados en los terminos de referencia)*100</t>
  </si>
  <si>
    <t>(Número de reuniones de seguimiento a la evaluación externa celebradas/Número de reuniones de seguimiento a la evaluación externa programadas en contrato)*100</t>
  </si>
  <si>
    <t>(Propuestas de evaluadores externos evaluadas/ Propuestas de evaluadores externos evaluados)*100</t>
  </si>
  <si>
    <t>(Términos de Referencia de Evaluaciones Externas Publicados/ Términos de Referencia de Evaluaciones Externas Elaborados)*100</t>
  </si>
  <si>
    <t>(Número de etapas de implementación del programa de ética e integridad realizadas/Número de etapas de implementación del programa de ética e integridad programadas)*100</t>
  </si>
  <si>
    <t>(Numero de mesas de trabajo y/o talleres de sensibilización realizadas/Numero de mesas de trabajo y/o talleres de sensibilización programadas)*100</t>
  </si>
  <si>
    <t>(Número de planes de acción para la gestión ética, integridad y conflicto de interés realizados/Número de dependencias y entidades de la adminstración pública)*100</t>
  </si>
  <si>
    <t>(Número de planes de acción para la gestión ética evaluados en el trimestre/Total de planes de acción para la gestión ética)*100</t>
  </si>
  <si>
    <t>(número de etapas realizadas/número de etapas programadas)*100</t>
  </si>
  <si>
    <t>(EQUIPOS DE CÓMPUTO PORTÁTILES ADQUIRIDOS / EQUIPOS DE CÓMPUTO PORTÁTILES APROBADOS A ADQUIRIR)*100</t>
  </si>
  <si>
    <t>NÚMERO DE EVENTOS</t>
  </si>
  <si>
    <t>NÚMERO DE ATENCIONES /TOTAL DE EVENTOS</t>
  </si>
  <si>
    <t xml:space="preserve"> = (Actividades publicadas/Actividades realizadas)*100</t>
  </si>
  <si>
    <t>? (AER/ ? (AEP) * 1 0 0</t>
  </si>
  <si>
    <t>? (CVR/ ? (CVP) * 1 0 0</t>
  </si>
  <si>
    <t>? (CR/ ? (CP) * 1 0 0</t>
  </si>
  <si>
    <t>? (PDCYTR / ? (PDCYTP) * 1 0 0</t>
  </si>
  <si>
    <t>? (PTR / ? (PTP) * 1 0 0</t>
  </si>
  <si>
    <t>? (PDCR / ? (PDCP) * 1 0 0</t>
  </si>
  <si>
    <t>? (PCOSCR / ? (PCOSCP) * 1 0 0</t>
  </si>
  <si>
    <t>? (COR / ? (COP) * 1 0 0</t>
  </si>
  <si>
    <t>? (POR / ? (POP) * 1 0 0</t>
  </si>
  <si>
    <t>TOTAL DE NÚMERO DE APOYOS OTORGADOS</t>
  </si>
  <si>
    <t>? (CCCVR / ? (CCCVP) * 1 0 0</t>
  </si>
  <si>
    <t>? (PTCCR / ? (PTCCP) * 1 0 0</t>
  </si>
  <si>
    <t>AR/AP</t>
  </si>
  <si>
    <t>(Número de jóvenes participando en consejos y directivos de la administración pública integrados/Número de jóvenes participando en consejos y directivos de la administración pública programados)*100</t>
  </si>
  <si>
    <t>(Número de sesiones impartidas a los jóvenes en consejos consultivos/Número de sesiones programadas a los jóvenes en consejos consultivos)*100</t>
  </si>
  <si>
    <t>(Número de foros de análisis en temas municipales realizados/Número de foros de análisis en temas municipales programados)*100</t>
  </si>
  <si>
    <t>(Número de jóvenes asistentes en la realización de foros de análisis en temas municipales asistentes/Número de jóvenes programados en la realización de foros de análisis en temas municipales)*100</t>
  </si>
  <si>
    <t xml:space="preserve"> = (PACL)/(PACE) * 100</t>
  </si>
  <si>
    <t xml:space="preserve"> = (PARISW/PARPISW)*100</t>
  </si>
  <si>
    <t>(PFSR/PFSP)*100</t>
  </si>
  <si>
    <t>(FRACCIONAMIENTOS SUPERVISADOS REALES/ FRACCIONAMIENTOS SUPERVISADOS PROGRAMADOS)*100</t>
  </si>
  <si>
    <t>(EDIFICACIONES SUPERVISADAS REALES/ EDIFICACIONES SUPERVISADAS PROGRAMADAS)*100</t>
  </si>
  <si>
    <t>(GESTIÓN DEL RECURSO REAL / GESTIÓN DEL RECURSO PROGRAMADO) * 100</t>
  </si>
  <si>
    <t xml:space="preserve"> = (PLC/PEC) + (PLE/PEE) *2</t>
  </si>
  <si>
    <t xml:space="preserve"> = (PLDPE/PEDPE) *100</t>
  </si>
  <si>
    <t xml:space="preserve"> = (PLCC/PECC) *100</t>
  </si>
  <si>
    <t xml:space="preserve"> = (PLIEDNA/PEIEDNA) *100</t>
  </si>
  <si>
    <t xml:space="preserve"> = (PLPI/PEPI) *100</t>
  </si>
  <si>
    <t xml:space="preserve"> = (PLEM/PEEM) *100</t>
  </si>
  <si>
    <t xml:space="preserve"> =  NSI / NSE X 100</t>
  </si>
  <si>
    <t xml:space="preserve"> = (PLIEBCS/PEIEBCS) *100</t>
  </si>
  <si>
    <t xml:space="preserve"> = (PLDSPyS/PEDSyP) *100</t>
  </si>
  <si>
    <t>% DE AVANCE  =  (AVANCE DEL PROYECTO DE REHABILITACION DEL ESTACIONAMIENTO FUNDADORES REALIZADO / AVANCE DEL PROYECTO DE REHABILITACION DEL ESTACIONAMIENTO PROGRAMADO) *100</t>
  </si>
  <si>
    <t>% DE AVANCE EN LA CONTRATACION DEL PROYECTO DEL ESTACIONAMIENTO PLAZA FUNDADORES  =  ( AVANCE DE LA CONTRATACION DEL PROYECTO DEL ESTACIONAMIENTO PLAZA FUNDADORES REALIZADO / TOTAL DE AVANCE EN LA CONTRATACION DEL PROYECTO DEL ESTACIONAMIENTO PLAZA FUNDADORES PROGRAMADO) *100</t>
  </si>
  <si>
    <t>% DE AVANCE EN EL MANTENIMIENTO DE VIALIDADES  = (KILOMETROS DE MANTENIMIENTO EN VIALIDADES REALIZADO / TOTAL DE KILOMETROS DE MANTENIMIENTO EN VIALIDADES PROGRAMADO)*100</t>
  </si>
  <si>
    <t>% DE AVANCE EN LAREALIZACION DEL ESTUDIO DE VIALIDADES CON MAYO FLUJO VEHICULAR  =  (AVANCE EN LA REALIZACION DEL ESTUDIO / AVANCE TOTAL EN LA REALIZACION DEL ESTUDIO PROGRAMADO )*100</t>
  </si>
  <si>
    <t>% DE AVANCE EN EL MANTENIMIENTO MENOR DEL SISTEMA VIAL PRIMARIO  = (METROS CUADRADOS DE MANTENIMIENTO EN VIALIDADES REALIZADO / TOTAL DE METROS CUADRADOS DE MANTENIMIENTO EN VIALIDADES PROGRAMADOS)*100</t>
  </si>
  <si>
    <t>% DE AVANCE EN LA CONTRATACION DE OBRAS DE MANTENIMIENTO MENOR DEL SISTEMA VIAL PRIMARIO  = ( CONTRATOS DE OBRA REALIZADOS/ TOTAL DE CONTRATOS DE OBRA PROGRAMADOS)*100</t>
  </si>
  <si>
    <t>% DE AVANCE EN LA REHABILITACION DE VIALIDADES Y ENTORNO URBANO  =  (VIALIDADES Y ENTORNO URBANO REHABILITADO/TOTAL DE VIALIDADES CON REHABILITACION PROGRAMADAS)*100</t>
  </si>
  <si>
    <t>% DE AVANCE EN LA CONTRATACION DE OBRAS PARA EL MANTENIMIENTO Y REHABILITACION DEL ENTORNO URBANO EN VIALIDADES DEL SISTEMA VIAL PRIMARIO Y SECUNDARIO  =  ( CONTRATOS DE OBRA DE MANTENIMIENTO Y REHABILITACION DEL ENTORNO URBANO REALIZADOS / TOTAL DE CONTRATOS DE OBRA DE MANTENIMIENTO Y REHABILITACION DEL ENTORNO URBANO PROGRAMADOS) *100</t>
  </si>
  <si>
    <t>% DE AVANCE EN EL MANTENIMIENTO Y REHABILITACION DE ESPACIOS PUBLICOS  =  ( ESPACIOS PUBLICOS REHABILITADOS / TOTAL DE ESPACIOS PUBLICOS PROGRAMADOS) * 100</t>
  </si>
  <si>
    <t>% DE AVANCE EN LA CONTRATACION DE OBRAS PARA EL MANTENIMEINTO Y REHABILITACION DE ESPACIOS PUBLICOS  =  (CONTRATOS REALIZADOS / TOTAL DE CONTRATOS PROGRAMADOS ) *100</t>
  </si>
  <si>
    <t>% DE AVANCE EN LA CONSTRUCCION DE BANQUETAS DEL SISTEMA VIAL PRIMARIO =  ( KILOMETROS DE BANQUETAS DEL SISTEMA VIAL PRIMARIO CONSTRUIDOS / TOTAL DE KILOMETROS DE BANQUETAS DEL SISTEMA VIAL PRIMARIO PROGRAMADOS) *100</t>
  </si>
  <si>
    <t>% DE AVANCE EN LA CONTRATACION DE OBRAS PARA LA CONSTRUCCION DE BANQUETAS DEL SISTEMA VIAL PRIMARIO  =  ( CONTRATOS DE OBRA PARA LA CONSTRUCCION DE BANQUETAS REALIZADOS / TOTAL DE CONTRATOS DE OBRA PARA LA CONSTRUCCION DE BANQUETAS PROGRAMADOS) *100</t>
  </si>
  <si>
    <t>% DE AVANCE EN LA CONSTRUCCIÓN DE BANQUETAS EN POLÍGONOS DE DESARROLLO  =  (KILOMETROS DE BANQUETAS CONSTRUIDOS / TOTAL DE KILOMETROS DE BANQUETAS PROGRAMADOS)*100</t>
  </si>
  <si>
    <t>% DE AVANCE EN LA CONTRATACION DE OBRAS PARA LA CONSTRUCCION DE BANQUETAS EN POLIGONOS DE DESARROLLO  = (CONTRATOS DE OBRA PARA LA CONSTRUCCION DE BANQUETAS REALIZADOS/ TOTAL DE CONTRATOS DE OBRA PARA LA CONSTRUCCION DE BANQUETAS PROGRAMADOS )*100</t>
  </si>
  <si>
    <t>% DE AVANCE EN EL MEJORAMIENTO DE LAS CONDICIONES DE SEGURIDAD DE INTERSECCIONES CONFLICTIVAS  = ( INTERSECCIONES MEJORADAS / TOTAL DE INTERSECCIONES PROGRAMADAS) *100</t>
  </si>
  <si>
    <t>% DE AVANCE N = (AVANCE ALCANZADO EN LA REALIZACION DEL ESTUDIO TECNICO / AVANCE PROGRAMADO EN LA REALIZACION DEL ESTUDIO TECNICO)*100</t>
  </si>
  <si>
    <t>% DE AVANCE  = ( AVANCE ALCANZADO EN LA CONTRATACION DE LA SOLUCION PARA LAS INTERSECCIONES CONFLICTIVAS /AVANCE PROGRAMADO EN LA CONTRATACION DE LA SOLUCION PARA LAS INTERSECCIONES CONFLICTIVAS)*100</t>
  </si>
  <si>
    <t>% DE AVANCE  =  ( AVANCE EN LA REALIZACION DE 5 ANTEPROYECTOS DE INTERSECCIONES CONFLICTIVAS / ANTEPROYECTOS TERMINADOS ) * 100</t>
  </si>
  <si>
    <t>% DE AVANCE EN LA CONSTRUCCIÓN DE PARQUES LINEALES EN POLIGONOS DE DESARROLLO MEDINA Y SAN FRANCISCO  =  ( KILOMETROS DE PARQUES LINEALES CONSTRUIDOS /TOTAL DE KILOMETROS DE PARQUES LINEALES PROGRAMADOS) *100</t>
  </si>
  <si>
    <t>% DE AVANCE EN LA CONTRATACION DE OBRAS PARA LA CONSTRUCCION DE PARQUES LINEALES EN POLIGONOS DE DESARROLLO MEDINA Y SAN FRANCISCO  =  ( CONTRATOS DE OBRA PARA LA CONSTRUCCION DE PARQUES LINEALES REALIZADOS / TOTAL DE CONTRATOS DE OBRA PARA LA CONSTRUCCION DE PARQUES LINEALES PROGRAMADOS ) *100</t>
  </si>
  <si>
    <t>% DE AVANCE EN LA COSTRUCCIÓN DE NUEVAS CICLOVÍAS  = ( KILOMETROS DE CICLOVIA CONSTRUIDOS / TOTAL DE KILOMETROS DE CICLOVIA PROGRAMADOS)*100</t>
  </si>
  <si>
    <t>% DE AVANCE EN LA CONTRATACION DE NUEVAS CICLOVIAS  =  (CONTRATOS REALIZADOS/TOTAL DE CONTRATOS PROGRAMADOS)*100</t>
  </si>
  <si>
    <t>PORCENTAJE DE AVANCE DE REHABILITACIÓN DE CICLOVÍAS EXISTENTES  =  (KILOMETROS DE CICLOVIAS REHABILITADOS/TOTAL DE KILOMETROS DE CICLOVIAS PROPUESTOS)*100</t>
  </si>
  <si>
    <t>% DE AVANCE EN LA CONTRATACION DE OBRAS PARA DAR MANTENIMIENTO A LAS CICLOVIAS EXISTENTES =  (CONTRATOS REALIZADOS / TOTAL DE CONTRATOS PROGRAMADOS)*100</t>
  </si>
  <si>
    <t>PORCENTAJE DE AVANCE EN LA IMPLEMENTACION DEL PILOTO DEL SISTEMA DE BICI PUBLICA =  ( AVANCE EN LA IMPLEMENTACION DEL PILOTO DEL SISTEMA BICI PUBLICA/PILOTO DEL SISTEMA DE BICI PUBLICA TERMINADO)*100</t>
  </si>
  <si>
    <t>% de avance  =  (AVANCE ALCANZADO / AVANCE PROGRAMADO)*100</t>
  </si>
  <si>
    <t>% DE AVANCE  =  (AVANCE ALCANZADO / AVANCE PROGRAMADO)*100</t>
  </si>
  <si>
    <t xml:space="preserve"> = ((VIAJES PAGADOS 2019/VIAJES PAGADOS 2018)-1)*100</t>
  </si>
  <si>
    <t>% DE AVANCE EN LA CONSTRUCCION DE NUEVAS VIALIDADES PRIORITARIAS  =  (KILOMETROS CONSTRUIDOS/TOTAL DE KILOMETROS CONSTRUIDOS PROGRAMADOS) *100</t>
  </si>
  <si>
    <t>% DE AVANCE EN LA CONTRATACION DE OBRAS PARA LA CONSTRUCCION DE NUEVAS VIALIDADES PRIORITARIAS =  (PRESUPUESTO COMPROMETIDO/TOTAL DE PRESUPUESTO PROYECTADO) *100</t>
  </si>
  <si>
    <t>% DE AVANCE EN LA PAVIMENTACION DE CALLES EN LA ZONA DE CONSOLIDACION Y POLIGONOS DE DESARROLLO = (CALLES PAVIMENTADAS/TOTAL DE CALLES PROGRAMADAS)*100</t>
  </si>
  <si>
    <t>% DE AVANCE EN LA CONTRATACION DE OBRAS PARA LA PAVIMENTACION DE CALLES  =  ( PRESUPUESTO PROYECTADO/TOTAL DE PRESUPUESTO PROYECTADO) *100</t>
  </si>
  <si>
    <t>PORCENTAJE DE AVANCE EN EL MEJORAMIENTO DE OPERACION DEL MALECON DEL RIO  = ( KILOMETROS DE OPERACION MEJORADOS / TOTAL DE KILOMETROS PROPUESTOS) * 100</t>
  </si>
  <si>
    <t>% DE AVANCE EN LA CONTRATACION DE OBRAS PARA MEJORAR LA OPERACION DEL MALECON DEL RIO  =  ( PRESUPUESTO COMPROMETIDO/TOTAL DE PRESUPUESTO PROYECTADO)*100</t>
  </si>
  <si>
    <t>% DE KILOMETROS DE VIALIDAD CONSTRUIDOS PARA INCORPORAR EL CUERPO ORIENTE DEL MALECON DEL RIO AL SUR  =  ( KILOMETROS DE VIALIDAD DEL MALECON DEL RIO CONSTRUIDOS/TOTAL DE KILOMETROS DE VIALIDAD DEL MALECON DEL RIO PROGRAMADOS) * 100</t>
  </si>
  <si>
    <t>% DE AVANCE EN EL DESARROLLO DEL ESTUDIO  =  AVANCE REAL EN EL DESARROLLO DEL ESTUDIO / AVANCE PROGRAMADO EN EL DESARROLLO DEL ESTUDIO) *100</t>
  </si>
  <si>
    <t>% DE AVANCE EN EL DESARROLLO DEL ESTUDIO  =  ( Avance real en el desarrollo del estudio / Avance Programado en el desarrollo del estudio) *100</t>
  </si>
  <si>
    <t>% DE AVANCE EN LA CONECTIVIDAD DE LA ZONA PONIENTE  =  ( KILOMETROS CONSTRUIDOS / TOTALDE KILOMETROS PROGRAMADOS</t>
  </si>
  <si>
    <t>% DE AVANCE  = (AVANCE ALCANZADO / AVANCE PROGRAMADO)*100</t>
  </si>
  <si>
    <t>% DE AVANCE EN EL MANTENIMIENTO A LA RED DE SEMÁFOROS  = (NUMERO DE MANTENIMIENTOS REALIZADOS/NUMERO DE MANTENIMIENTOS PROGRAMADOS)*100</t>
  </si>
  <si>
    <t xml:space="preserve"> =  (PACL / PACE) X 100</t>
  </si>
  <si>
    <t xml:space="preserve"> =  (NPCDI / NPCDE) X 100</t>
  </si>
  <si>
    <t xml:space="preserve"> =  (PARPE / PAEPE) X 100</t>
  </si>
  <si>
    <t xml:space="preserve"> =  (CCLAP / CCEAP) X 100</t>
  </si>
  <si>
    <t xml:space="preserve"> =  (CPSF / CPSP) X 100</t>
  </si>
  <si>
    <t xml:space="preserve"> =  (PARPEO / PAEPEO) X 100</t>
  </si>
  <si>
    <t xml:space="preserve"> =  ( PARDPRBD / PAEDPRBD) X 100</t>
  </si>
  <si>
    <t xml:space="preserve"> =  ( PARIPRBD / PAEIPRBD) X 100</t>
  </si>
  <si>
    <t xml:space="preserve"> =  ( PARI / PAEI ) X 100</t>
  </si>
  <si>
    <t xml:space="preserve"> = (NDEG / NDEP) X 100</t>
  </si>
  <si>
    <t xml:space="preserve"> =  (PRPS / PEPS) X 100</t>
  </si>
  <si>
    <t xml:space="preserve"> =  (PRIS / PEIS ) X 100</t>
  </si>
  <si>
    <t xml:space="preserve"> =  (Número de estudios realizados / Número de estudios Programados) * 100</t>
  </si>
  <si>
    <t xml:space="preserve"> = (ASENTAMIENTO REGULARIZADOS / ASENTAMIENTOS PROGRAMADOS) * 100</t>
  </si>
  <si>
    <t xml:space="preserve"> = (AUTORIZACIONES REALIZADAS / AUTORIZACIONES PROGRAMADAS) * 100</t>
  </si>
  <si>
    <t xml:space="preserve"> = (OBRAS REALIZADAS / OBRAS PROGRAMADAS) * 100</t>
  </si>
  <si>
    <t xml:space="preserve"> = (CONVENIOS REALIZADOS / CONVENIOS PROGRAMADOS) * 100</t>
  </si>
  <si>
    <t xml:space="preserve"> = (HECTÁREAS ADQUIRIDAS / HECTÁREAS PROGRAMADAS) * 100</t>
  </si>
  <si>
    <t xml:space="preserve"> = (DIAGNÓSTICO REALIZADO / DIAGNÓSTICO PROGRAMADO) * 100</t>
  </si>
  <si>
    <t xml:space="preserve"> = (VIVIENDAS CONSTRUIDAS / VIVIENDAS PROGRAMADAS) * 100</t>
  </si>
  <si>
    <t>? (AMVR / ? (AMVP) * 1 0 0</t>
  </si>
  <si>
    <t>? (RPG / ? (RP) * 1 0 0</t>
  </si>
  <si>
    <t>? (AFR / ? (AFP) * 1 0 0</t>
  </si>
  <si>
    <t>(Número de acciones ejecutadas para el mejoramiento de viviendas en comunidades rurales / Número de acciones programadas para el mejoramiento de viviendas en comunidades rurales)*100</t>
  </si>
  <si>
    <t>Personas mayores de 15 años certificadas/Personas mayores de 15 años por certicar)*100</t>
  </si>
  <si>
    <t>Total de obras de ampliación o mantenimiento realizadas/Total de obras de ampliación o mantenimiento programadas-1*100</t>
  </si>
  <si>
    <t>Total de apoyos a instituciones educativas otorgados/Total de apoyos a instituciones educativas programadas-1*100</t>
  </si>
  <si>
    <t>Total de prepas implementadas/Total de prepas por implementar programadas-1*100</t>
  </si>
  <si>
    <t>Número de personas atendidas en el programa de Comunidades de Aprendizaje/Número de personas por atender en el Programa de Comunidades de Aprendizaje-1*100</t>
  </si>
  <si>
    <t>Número de convenios firmados con INAEBA para atender personas que no asisten a la escuela/Número de convenios por firmar para atender a personas que no asisten a la escuela-1*100</t>
  </si>
  <si>
    <t>Biblioteca renovada/Biblioteca programada-1*100</t>
  </si>
  <si>
    <t>Proyecto ejecutivo de obra realizado/Proyecto ejecutivo de obra por realizar-1*100</t>
  </si>
  <si>
    <t>Número de personas alfabetizadas/Número de personas por alfabetizar-1*100</t>
  </si>
  <si>
    <t>personas que reciben apoyos educativos/Personas que solicitan apoyos educativos</t>
  </si>
  <si>
    <t>Número de sistemas implentados/número de sistemas por implementar-1*100</t>
  </si>
  <si>
    <t>(BO/BPO)*100</t>
  </si>
  <si>
    <t>(PO/PPO)*100</t>
  </si>
  <si>
    <t>(Número de becas otorgadas para los jóvenes de las Orquestas Sinfónicas Comunitarias/Número de becas programadas para los jóvenes de las Orquestas Sinfónicas Comunitarias)*100</t>
  </si>
  <si>
    <t>(Número de becas otorgadas para los creadores/Número de becas programadas para los creadores)*100</t>
  </si>
  <si>
    <t>(Becas Otorgadas*100)/Becas Otorgadas Meta</t>
  </si>
  <si>
    <t>(número de becas de movilidad internacional otorgadas/número de becas de movilidad internacional programadas)*100</t>
  </si>
  <si>
    <t>(AIP/ATIP19)*100</t>
  </si>
  <si>
    <t>(AC/APC)*100</t>
  </si>
  <si>
    <t>(PAO/PAPE)*100</t>
  </si>
  <si>
    <t>(CCI/TPCCI19)*100</t>
  </si>
  <si>
    <t>(CCACLI/TPCCACL2019)*100</t>
  </si>
  <si>
    <t>Total de redes de colaboración integradas/Total de redes de colaboración programadas-1*100</t>
  </si>
  <si>
    <t>Total de convenios firmados/total de convenios programados</t>
  </si>
  <si>
    <t>Total de proyectos registradso en el Banco Internacional de Documentos/Total de proyectos programados para registrar en el Banco Internacional de Documentos-1*100</t>
  </si>
  <si>
    <t>Total de proyectos integrados/total de proyectos programados-1*100</t>
  </si>
  <si>
    <t>Total de Proyectos Registrados/Total de proyectos por registrar-1*100</t>
  </si>
  <si>
    <t>(Número de actividades de Fomento a la lectura realizadas/Número de actividades de Fomento a la lectura programadas)*100</t>
  </si>
  <si>
    <t>(Número de actividades en la Feria Nacional del Libro realizadas/Número de actividades en la Feria Nacional del Libro Programadas)*100</t>
  </si>
  <si>
    <t>(Número de actividades en Fenal Permanente Realizadas/Número de actividades en Fenal Permanente Programadas)*100</t>
  </si>
  <si>
    <t>(Avance del catalogo de arquitectura realizado/Avance del catalogo de arquitectura programado)*100</t>
  </si>
  <si>
    <t>(Ediciones, catálogos y publicaciones impresas/Ediciones, catálogos y publicaciones Planeadas)*100</t>
  </si>
  <si>
    <t>(Número de apoyos a alumnos entregados/Número de apoyos a alumnos Programados)*100</t>
  </si>
  <si>
    <t>(Número de actividades de perfeccionamiento docente realizadas/Número de actividades de perfeccionamiento docente programadas)*100</t>
  </si>
  <si>
    <t>(Número de becas ospir entregadas/Número de becas OSPIR programadas)*100</t>
  </si>
  <si>
    <t>(Visitas de Biblioteca en tu plaza realizadas/Visitas de biblioteca en tu plaza programadas)*100</t>
  </si>
  <si>
    <t>(Número de actividades del Sistema Municipal Promotor de Orquestas y Coros Infantiles Comunitarios realizadas/Número de actividades del Sistema Municipal Promotor de Orquestas y Coros infantiles Comunitarios programados)*100</t>
  </si>
  <si>
    <t>(Número de Congreso del modelo pedagógico de educación artística /Número de Congresos del modelo pedagógico de educación artística planeados)*100</t>
  </si>
  <si>
    <t>(Número de Congreso del modelo pedagógico de educación artística realizados /Número de Congresos del modelo pedagógico de educación artística planeados)*100</t>
  </si>
  <si>
    <t>(TPCEP/TPPEP)*100</t>
  </si>
  <si>
    <t>(TCCI/TCCP)*100</t>
  </si>
  <si>
    <t>(APPDE/TPPPDE)*100</t>
  </si>
  <si>
    <t>(Personas capacitadas*100)/Personas capacitadas meta</t>
  </si>
  <si>
    <t>(Acciones realizados*100)/Acciones meta</t>
  </si>
  <si>
    <t>(Personas certificadas*100)/Personas certificadas meta</t>
  </si>
  <si>
    <t>(Certificaciones realizados*100)/Certificaciones meta</t>
  </si>
  <si>
    <t>NPC/NPPC</t>
  </si>
  <si>
    <t>numero de estándares desarrollados / numero de estándares programados  =  ESTÁNDAR DE COMPETENCIA DESARROLLADO</t>
  </si>
  <si>
    <t>NUMERO DE EVALUADORES REGISTRADOS / NUMERO DE EVALUADORES PROGRAMADOS  =  EVALUADORES REGISTRADOS</t>
  </si>
  <si>
    <t>(NUMERO DE PERSONAS CERTIFICADAS / NUMERO DE PERSONAS CERTIFICADAS PROGRAMADAS) * 100  =  PORCENTAJE DE CERTIFICADOS EN EL ESTARDAR DE COMPETENCIA PROMOTOR MUNICIPAL DE DEPORTE</t>
  </si>
  <si>
    <t xml:space="preserve"> =  (PAPPDNMPHDTNTR/PAPPDNMPHDTNTE)*100</t>
  </si>
  <si>
    <t>(Total de Personas Capacitadas en Oficios Digitales Reales/Total de Personas Capacitadas en Oficios Digitales Esperadas) *100</t>
  </si>
  <si>
    <t>(Total de Personas Capacitadas en Oficios Digitales Reales/Total de Personas Capacitadas en Oficios Digitales Esperadas)*100</t>
  </si>
  <si>
    <t>(Total de Espacios de Producción Digital en las Casas de la Juventud Reales/Total de Espacios de Producción Digital en las Casas de la Juventud Esperadas) *100</t>
  </si>
  <si>
    <t>(Módulos de especialización digital impartidos/Módulos de especialización digital programados )*100</t>
  </si>
  <si>
    <t>(Total de Escuelas con Proyectos de Robótica implementados/Total de escuelas con proyectos de robótica programados)*100</t>
  </si>
  <si>
    <t>'(PACL / PACE) x 100</t>
  </si>
  <si>
    <t>(NPA/NPMT) x 100</t>
  </si>
  <si>
    <t>(NEP/NEMT) x 100</t>
  </si>
  <si>
    <t>(NA/NAMT) x 100</t>
  </si>
  <si>
    <t>(NEA/NEMT) x 100</t>
  </si>
  <si>
    <t>(NEFT/NEFTMT) x 100</t>
  </si>
  <si>
    <t xml:space="preserve"> = (a/b)*100</t>
  </si>
  <si>
    <t xml:space="preserve"> =  (PAPARPPI / PAPAEPPI) X 100</t>
  </si>
  <si>
    <t xml:space="preserve"> =  ( NLEIAR/NLEIAE ) X 100</t>
  </si>
  <si>
    <t xml:space="preserve"> =  ( NLEIR /NLEIE ) X 100</t>
  </si>
  <si>
    <t xml:space="preserve"> =  (NLRRRMMSP /NLERRMMSP ) X 100</t>
  </si>
  <si>
    <t xml:space="preserve"> =  ( NMDRPESP/NMDEPESP ) X 100</t>
  </si>
  <si>
    <t xml:space="preserve"> =  ( NSIPSR /NSIPSE ) X 100</t>
  </si>
  <si>
    <t xml:space="preserve"> =  ( PARCR /PARCE ) X 100</t>
  </si>
  <si>
    <t xml:space="preserve"> =  ( NMPESPRCR /NMPESPRCE ) X 100</t>
  </si>
  <si>
    <t xml:space="preserve"> =  ( NAPAUDR /NAPAUDE ) X 100</t>
  </si>
  <si>
    <t>(Número de actividades encausadas al esparcimiento y recreación para los leoneses realizadas/Número de actividades encausadas al esparcimeinto y recreación para los leoneses programadas)*100</t>
  </si>
  <si>
    <t>(Número de eventos artísticos y culturales realizados/Número de eventos artísticos y culturales programados)*100</t>
  </si>
  <si>
    <t>(Número de apoyos entregados/Número de apoyos programados)*100</t>
  </si>
  <si>
    <t>(Número de convocatorias en el Bienal de artes visuales realizadas/Número de convocatorias en el Bienal de artes visuales programadas)*100</t>
  </si>
  <si>
    <t>(Número de apoyos mas teatro entregados/Número de apoyos mas teatro programados)*100</t>
  </si>
  <si>
    <t>(Número de presentaciones en el Festival de Danza Contemporánea realizadas/Número de presentaciones en el Festival de Danza Contemporánea programadas)*100</t>
  </si>
  <si>
    <t>(Número de presentaciones Todo somos teatro realizadas/Número de presentaciones Todos somos teatro programadas)*100</t>
  </si>
  <si>
    <t>(Número de proyecciones cinematograficas realizadas /Número de proyecciones cinematograficas programadas)*100</t>
  </si>
  <si>
    <t>(Número de presentaciones en el festival de monologos realizados/Número de presentaciones en el festival de monologos programados)*100</t>
  </si>
  <si>
    <t>(PRESENTACIONES ARTISTICAS DE DANZA FOLKLORICA REALIZADAS/PRESENTACIONES ARTISTICAS DE DANZA FOLKLORICA PROGRAMADAS)*100</t>
  </si>
  <si>
    <t>(Recorridos culturales realizados /Recorridos culturales Programados)*100</t>
  </si>
  <si>
    <t>(Apoyos a grupos representativos entregados/Apoyos a grupos representativos programados)*100</t>
  </si>
  <si>
    <t>(Número de conciertos realizados en Casa Luis Long/Número de conciertos programados en Casa Luis Long)*100</t>
  </si>
  <si>
    <t>(Número de actividades para la difusión realizadas/Número de actividades para la difusión programadas)*100</t>
  </si>
  <si>
    <t>(Número de eventos Aniversario teatro Manuel Doblado realizados/Número de eventos Aniversario teatro Manuel Doblado programados)*100</t>
  </si>
  <si>
    <t>(Número de apoyos otorgados a proyectos independientes/Número de apoyos programados a proyectos independientes)*100</t>
  </si>
  <si>
    <t>(Número de exposiciones multidisciplinarias de artes visuales realizados/ Número de exposiciones programados)*100</t>
  </si>
  <si>
    <t>(Número de actividades orquesta y coro realizados/Número de actividades orquesta y coro programadas)*100</t>
  </si>
  <si>
    <t>(Funciones en teatro escolar realizadas/Funciones en teatro escolar programadas)*100</t>
  </si>
  <si>
    <t>(Apoyos para la movilidad de creadores leoneses entregados/Apoyos para la movilidad de creadores leoneses programados)*100</t>
  </si>
  <si>
    <t>(AVANCE DE OBRA REAL/AVANCE DE OBRA PROGRAMADA)*100</t>
  </si>
  <si>
    <t>(Avance de obra real/Avance de obra programada)*100</t>
  </si>
  <si>
    <t>(Avance de programa de mantenimiento en Casa de la Cultura Efren Hernandez realizado/Avance de programa de mantenimiento en Casa de la Cultura Efren Hernandez programado)*100</t>
  </si>
  <si>
    <t>(Avance de programa de mantenimiento y equipamiento en el edificio de oficinas generales del Instituto Cultural de León realizado/Avance de programa de mantenimiento y equipamiento en el edificio de oficinas general del Instituto Cultural de León programado)*100</t>
  </si>
  <si>
    <t>(Avance de programa de mantenimiento y equipamiento de la Escuela de Artes Plásticas realizado/Avance de programa de mantenimiento y equipamiento de la Escuela de Artes Plásticas programado)*100</t>
  </si>
  <si>
    <t>(Avance de programa de mantenimiento y equipamiento en el Teatro María Grever realizado/Avance de programa de mantenimiento y equipamiento en el Teatro María Grever programado)*100</t>
  </si>
  <si>
    <t>(Avance de programa de mantenimiento y equipamiento del Museo de las Identidades Leonesas realizado/Avance de programa de mantenimiento y equipamiento del Museo de las Identidades Leonesas programado)*100</t>
  </si>
  <si>
    <t>(Avance de obra de redondel plaza de gallos real /Avance de obra redondel plaza de gallos programado)*100</t>
  </si>
  <si>
    <t>(Avance de obra de centro cultural plaza de gallos y fachada real /Avance de obra centro cultural plaza de gallos y fachada programado)*100</t>
  </si>
  <si>
    <t>(Número de festivales artísticos y culturales realizados/Número de festivales artísticos y culturales programados)*100</t>
  </si>
  <si>
    <t>(FESTIVAL INTERNACIONAL DE ARTE CONTEMPORÁNEO REALIZADO/FESTIVAL INTERNACIONAL DE ARTE CONTEMPORANEO PLANEADO)*100</t>
  </si>
  <si>
    <t>(Festival Internacional Cervantino realizado/Festival Internacional Cervantino Planeado)*100</t>
  </si>
  <si>
    <t>(Festival de la Muerte realizado/Festival de la Muerte Planeado)*100</t>
  </si>
  <si>
    <t>(Número de iluminación en la catedral programado / Número de iluminación de la catedral realizado) * 100</t>
  </si>
  <si>
    <t>(Número de gestiones elaboradas/ Número de gestiones programados) * 100</t>
  </si>
  <si>
    <t>(Número de exposiciones realizado en el Museo de Identidades Leonesas/número de exposiciones programadas en el Museo de Identidades Leonesas)*100</t>
  </si>
  <si>
    <t>(Número de exposiciones realizado en el Museo de Identidades Leonesas/Número de exposiciones en el Museo de Identidades Leonesas programadas)*100</t>
  </si>
  <si>
    <t>(Número de instalaciones del Museo Itinerante realizadas/Número de instalaciones del Museo Itinerante programadas)*100</t>
  </si>
  <si>
    <t>(Número de proyectos de iluminación temática programados / Número de proyectos de iluminación temática realizados ) * 100</t>
  </si>
  <si>
    <t>(Número de contratos de iluminación temática programados / Número de contratos de iluminación temática ejecutados ) * 100</t>
  </si>
  <si>
    <t>Número de solicitudes pagadas / número de solicitudes programadas *100</t>
  </si>
  <si>
    <t>(Obras de intervención en Parque Ferial Ejecutadas/Obras de intervención en Parque Ferial Programadas )*100</t>
  </si>
  <si>
    <t>(Avance fisico real de la obra de Estacionamiento subterraneo/Avance fisico programado de la obra Estacionamiento subterraneo)*100</t>
  </si>
  <si>
    <t>(Proyecto Ejecutivo Realizado/Proyecto Ejecutivo Programado)*100</t>
  </si>
  <si>
    <t>(Avance físico de la obra de Inmuebles, explanadas y áreas verdes/Avance fisico programado de la obra Inmuebles, explanadas y áreas verdes )*100</t>
  </si>
  <si>
    <t>(ESPACIOS RENOVADOS/ESPACIOS PROGRAMADOS)*100</t>
  </si>
  <si>
    <t>(Número de espacios rehabilitados / Número de espacios rehabilitados programados) * 100</t>
  </si>
  <si>
    <t>Espacios habilitados entregados</t>
  </si>
  <si>
    <t>PROYECTO EJECUTIVO ELABORADO</t>
  </si>
  <si>
    <t>(Número de congresos y festivales desarrollados/Total de congresos y festivales programados por desarrollar)*100</t>
  </si>
  <si>
    <t>(Número de congresos, convenciones, festivales y eventos apoyados/Total de congresos, convenciones, festivales y eventos programados de apoyar)*100</t>
  </si>
  <si>
    <t>(Número de documentos en el expediente del Wonderzone 2019 integrados/Total de documentos en el expediente del Wonderzone 2019 programados de integrar)*100</t>
  </si>
  <si>
    <t>(PORCENTAJE EN EL AVANCE DE LA INTEGRACIÓN DEL EXPEDIENTE DE LOS EVENTOS MIÉRCOLES DEL DANZON EN EL EXPIATORIO REALIZADOS /PORCENTAJE EN EL AVANCE DE LA INTEGRACIÓN DEL EXPEDIENTE DE LOS EVENTOS MIÉRCOLES DEL DANZON EN EL EXPIATORIO PROGRAMADOS) *100</t>
  </si>
  <si>
    <t>(Número de documentos en el expediente del 16° Rally Guanajuato México 2019 integrados/Total de documentos en el expediente del 16° Rally Guanajuato México 2019 programados de integrar)*100</t>
  </si>
  <si>
    <t>Número de solicitudes pagadas/Número de solicitudes programadas de pago</t>
  </si>
  <si>
    <t>(Número de eventos bajo el estudio de impactos ambientales y sociales analizados/Total de eventos bajo el estudio de impactos ambientales y sociales programados de analizar)*100</t>
  </si>
  <si>
    <t>(Número de documentos en el expediente del Festival de Jazz de León 2019 integrados/Total de documentos en el expediente del Festival de Jazz de León 2019 programados de integrar)*100</t>
  </si>
  <si>
    <t>(Número de documentos en el expediente del Torneo Internacional Challenger León 2019 integrados/Total de documentos en el expediente del Torneo Internacional Challenger León 2019 programados de integrar)*100</t>
  </si>
  <si>
    <t>(Número de documentos en el expediente del BJX Medio Maratón Bajío 2019 integrados/Total de documentos en el expediente del BJX Medio Maratón Bajío 2019 programados de integrar)*100</t>
  </si>
  <si>
    <t>(Número de documentos en el expediente del Festival Bajío Tango 2019 integrados/Total de documentos en el expediente del Festival Bajío Tango 2019 programados de integrar)*100</t>
  </si>
  <si>
    <t>(Número de documentos en el expediente de Tinto Bajío Festival de Vinos Mexicanos 6ta. Edición integrados/Total de documentos en el expediente de Tinto Bajío Festival de Vinos Mexicanos 6ta. Edición programados de integrar)*100</t>
  </si>
  <si>
    <t>(Número de documentos en el expediente del Keeper Kombat 2019 integrados/Total de documentos en el expediente del Keeper Kombat 2019 programados de integrar)*100</t>
  </si>
  <si>
    <t>(Número de documentos en el expediente del Grand Prix Motocross León 2019 integrados/Total de documentos en el expediente del Grand Prix Motocross León 2019 programados de integrar)*100</t>
  </si>
  <si>
    <t>(Número de documentos en el expediente del 3er. Festival Internacional de Violoncello 2019 integrados/Total de documentos en el expediente del 3er. Festival Internacional de Violoncello 2019 programados de integrar)*100</t>
  </si>
  <si>
    <t>(Número de documentos en el expediente del Festival de Fotografía Internacional en León FFIEL 2019 integrados/Total de documentos en el expediente del Festival de Fotografía Internacional en León FFIEL 2019 programados de integrar)*100</t>
  </si>
  <si>
    <t>(Agenda Bilateral Ejecutada/Agenda Bilateral Programada)*100</t>
  </si>
  <si>
    <t>(Acciones Realizadas/Acciones Meta)*100</t>
  </si>
  <si>
    <t>PRODUCTO OPERANDO*100/PRODUCTO OPERANDO META</t>
  </si>
  <si>
    <t>PROYECTO OPERANDO*100/PROYECTO OPERANDO META</t>
  </si>
  <si>
    <t>INVENTARIO TURÍSTICO ACTUALIZADO*100/INVENTARIO TURÍSTICO ACTUALIZADO META</t>
  </si>
  <si>
    <t>EMCD+EMCD = EMCE</t>
  </si>
  <si>
    <t>EMCD + EMCD =  EMCE</t>
  </si>
  <si>
    <t>HMCD+HMCD = HMCR</t>
  </si>
  <si>
    <t>APNID+APNID = APNIE</t>
  </si>
  <si>
    <t>APNID + APNID  =  APNIE</t>
  </si>
  <si>
    <t>(Número programado de calles pavimentadas del Barrio San Juan de Dios/ Número realizado de calles pavimentadas del Barrio San Juan de Dios ) * 100</t>
  </si>
  <si>
    <t>(Número de gestiones realizadas/ Número de gestiones programadas) * 100</t>
  </si>
  <si>
    <t>% DE AVANCE FISICO EN LA REHABILITACION DEL PARQUE JUAREZ Y OBRA DE RECICLAJE DEL PARADERO DEL SIT  =  ( AVANCE EN LA REHABILITACION DEL PARQUE JUAREZ Y RECICLEJE DEL PARADERO DEL SIT/TOTAL DE AVANCE PROGRAMADO EN LA REHABILITACION DEL PARQUE JUAREZ Y RECICLAJE DEL PAREDERO SIT) *100</t>
  </si>
  <si>
    <t>% DE AVANCE EN LA CONTRATACION DE OBRAS PARA REHABILITAR EL PARQUE JUAREZ Y RECICLAJE DEL PARADERO SIT  =  ( CONTRATOS REALIZADOS / TOTAL DE CONTRATOS PROGRAMADOS) * 100</t>
  </si>
  <si>
    <t xml:space="preserve"> = (Número de grupos promotores instalados /Número de grupos promotores Programados) * 100</t>
  </si>
  <si>
    <t>(AIPR19/TAPIPR19)*100</t>
  </si>
  <si>
    <t>(PELME19/TPPELME19)*100</t>
  </si>
  <si>
    <t>(NAME19/TPAME19)*100</t>
  </si>
  <si>
    <t>(PARCE/PTPARCE)*100</t>
  </si>
  <si>
    <t>(PAPMIL/PTPPMML)*100</t>
  </si>
  <si>
    <t>(PARCL/PTPRCL)*100</t>
  </si>
  <si>
    <t>(PAMPBCCAL/PTPMPBAL)*100</t>
  </si>
  <si>
    <t>(PAPEIZPIU/PTPPEIZPIU)*100</t>
  </si>
  <si>
    <t>(PAOERSCLTCL/PTPOESCLTCT)*100</t>
  </si>
  <si>
    <t>(PCAM19/TPCAM19)*100</t>
  </si>
  <si>
    <t>(PECAE19/TPPECAE19)*100</t>
  </si>
  <si>
    <t>(PEPE19/TPPEPE19)*100</t>
  </si>
  <si>
    <t>(PEERM/TPPERM)*100</t>
  </si>
  <si>
    <t>(PMIMC/TPPMIM)*100</t>
  </si>
  <si>
    <t>(PEMVG/TPPEMVG)*100</t>
  </si>
  <si>
    <t>(PMIEML/TPPMIMA)*100</t>
  </si>
  <si>
    <t>(PMMA/TPPMMA)*100</t>
  </si>
  <si>
    <t>(MIMR/TPMIM)*100</t>
  </si>
  <si>
    <t>(TDRRALLEROLZC/TPTDRRALLEROLZC)*100</t>
  </si>
  <si>
    <t>(PIMSJB/TPPIMSJB)*100</t>
  </si>
  <si>
    <t>(PMIMP3E/TPPMIMP3E)*100</t>
  </si>
  <si>
    <t>(PICV/TPPICV)*100</t>
  </si>
  <si>
    <t>(PMRIMA/TPPMRIMA/*100</t>
  </si>
  <si>
    <t>(FFPMC/TPFPMC)*100</t>
  </si>
  <si>
    <t>(PPEPV/TPPPEPV)*100</t>
  </si>
  <si>
    <t>(PPEPPV/TPPEPPPV)*100</t>
  </si>
  <si>
    <t>(PFYSM/TPFYSM)*100</t>
  </si>
  <si>
    <t>(PAPRIEDE/TPPRIEDE)*100</t>
  </si>
  <si>
    <t>(PSEPV/TPSEPV)*100</t>
  </si>
  <si>
    <t>(AAAMPPC/TPAAMPPC)*100</t>
  </si>
  <si>
    <t>(APE19/TPPE19)*100</t>
  </si>
  <si>
    <t>(CRMP19/TPCRMP19)*100</t>
  </si>
  <si>
    <t>(Empresas certificadas*100)/Empresas certificadas meta</t>
  </si>
  <si>
    <t>(Talleres de Certificación realizados*100)/Talleres de Certificación meta</t>
  </si>
  <si>
    <t>(PPA19/TPPPA19)*100</t>
  </si>
  <si>
    <t>(SRA/TPSR)*100</t>
  </si>
  <si>
    <t>(SRAU/TPSRU)*100</t>
  </si>
  <si>
    <t>(riai/trpiai)*100</t>
  </si>
  <si>
    <t>(TEN/TENP)*100</t>
  </si>
  <si>
    <t>(1/1)*100</t>
  </si>
  <si>
    <t>(NEA/NTEPA)*100</t>
  </si>
  <si>
    <t>(NECML19/TPECML19)*100</t>
  </si>
  <si>
    <t>(NEC/TPEC)*100</t>
  </si>
  <si>
    <t>(AVANCE DE MISIONES/TOTAL DE MISIONES COMERCIALES PROGRAMADAS)*100</t>
  </si>
  <si>
    <t>(NMCI/TPMCI)/100</t>
  </si>
  <si>
    <t>(NMCN/TPMCN)*100</t>
  </si>
  <si>
    <t>(zifc/tzifcp)*100</t>
  </si>
  <si>
    <t>(aczsp/tpczp)*100</t>
  </si>
  <si>
    <t>(PACOIZSP/PTPCOIZSP)*100</t>
  </si>
  <si>
    <t>(PARBRCDI/PTPRBRFCDI)/100</t>
  </si>
  <si>
    <t>(PARBRFCI1RA/PTPRBRFCI1RA)*100</t>
  </si>
  <si>
    <t>(PPAMIUBGBSCI/PTPMIUBGBS)*100</t>
  </si>
  <si>
    <t>(PAPEAAPJTG/PTPPPEAAPAPJTG)*100</t>
  </si>
  <si>
    <t>(PAPEALMDTVF/PPTPPPEALNDT)*100</t>
  </si>
  <si>
    <t>(PAOVDCSRPACELS/PTPOVDCSRPA)*100</t>
  </si>
  <si>
    <t>(PARPAPBMCS/PTPPRPAPBMCS)*100</t>
  </si>
  <si>
    <t>(PAOBO/PTPOBO)*100</t>
  </si>
  <si>
    <t xml:space="preserve"> =  (a/b)*100</t>
  </si>
  <si>
    <t xml:space="preserve"> =  (Número de eventos de capacitación, emprendimiento y de negocios realizados / Número de eventos de capacitación, emprendimiento y de negocios Programados)*100</t>
  </si>
  <si>
    <t>(Número de subsidios otorgados para emprendimiento..entregados/ Número de subsidios programados para emprendimiento…programados)*100</t>
  </si>
  <si>
    <t xml:space="preserve"> =  (PROGRAMA de valor agregado para productos agropecuarios implementado / PROGRAMA de valor agregado para productos agropecuarios planeado) *100</t>
  </si>
  <si>
    <t xml:space="preserve"> =  (Número de Financiamientos a empresas rurales otorgados / Número de Financiamientos a empresas rurales Programados) * 100</t>
  </si>
  <si>
    <t xml:space="preserve"> =  (Número de subsidios agropecuarios otorgados / Número de subsidios agropecuarios Programados) *100</t>
  </si>
  <si>
    <t xml:space="preserve"> =  (Número de expedientes aceptados / Número de expedientes Programados)*100</t>
  </si>
  <si>
    <t xml:space="preserve"> = (SOBRES PAGADOS/SOBRES Programados) *100</t>
  </si>
  <si>
    <t>(Número de expedientes apoyados con insumos agrícolas/Número de expedientes programados para insumos agrícolas )*100</t>
  </si>
  <si>
    <t>(Número de cabezas de ganado otorgadas / Número de cabezas de ganado programadas)*100</t>
  </si>
  <si>
    <t>(Número de cabezas de ganado apoyadas / Número de cabezas de ganado programadas)*100</t>
  </si>
  <si>
    <t xml:space="preserve"> =  ( NUMERO de ARETES COLOCADOS/ NUMERO de ARETES Programados) *100</t>
  </si>
  <si>
    <t xml:space="preserve"> = (Número de subsidios otorgados / Número de subsidios Programados )*100</t>
  </si>
  <si>
    <t>(Número de productores capacitados/ Número de productores capacitados)*100</t>
  </si>
  <si>
    <t>(Número de convenios gestionados/ Número de convenios programados)*100</t>
  </si>
  <si>
    <t>Detecciones realizadas/Detecciones programadas*100</t>
  </si>
  <si>
    <t>Convenio realizadas para atención a la población/Convenio proyectado para atención a la población*100</t>
  </si>
  <si>
    <t>Consultas realizadas/Consultas programadas*100</t>
  </si>
  <si>
    <t>Contrato realizado/ contrato programado*100</t>
  </si>
  <si>
    <t>(Proyecto ejecutivo eleborado / Proyecto ejecutivo Programado) * 100</t>
  </si>
  <si>
    <t xml:space="preserve"> = NUMERO DE SOLICITUDES REALIZADAS ANTE OBRA PÚBLICA PARA LLEVAR A CABO LA OBRA DE URBANIZACIÓN PARA LAS UNIDADES MÉDICAS DE LOMAS DE ECHEVESTE Y 10 DE MAYO/NUMERO DE SOLICITUDES PROGRAMADAS ANTE OBRA PÚBLICA PARA LLEVAR A CABO LA OBRA DE URBANIZACIÓN PARA LAS UNIDADES MÉDICAS DE LOMAS DE ECHEVESTE Y 10 DE MAYO*100</t>
  </si>
  <si>
    <t>Unidades adquiridas/unidades por adquirir*100</t>
  </si>
  <si>
    <t>Capacitaciones de comités realizados/Capacitaciones de comités programados*100</t>
  </si>
  <si>
    <t>ADQUISICIÓN DE EQUIPO MÉDICO REALIZADO/ADQUISICIÓN DE EQUIPO MÉDICO PROGRAMADO*/100</t>
  </si>
  <si>
    <t>Verificaciones realizadas/verificaciones programadas*100</t>
  </si>
  <si>
    <t>ADQUISICIÓN DE VEHÍCULO REALIZADA/ADQUISICIÓN DE VEHÍCULO PROGRAMADA *100</t>
  </si>
  <si>
    <t>Capacitaciones realizadas/capacitaciones programadas*100</t>
  </si>
  <si>
    <t>Evaluaciones realizadas/evaluaciones programadas*100</t>
  </si>
  <si>
    <t>Porcentaje de CONVENIO REALIZADO/Porcentaje de CONVENIO programado*100</t>
  </si>
  <si>
    <t>(NOT/NOP)*100</t>
  </si>
  <si>
    <t>Numero de Mini deportivas Programadas / Numero de Mini deportivas Rehabilitadas X 100</t>
  </si>
  <si>
    <t>numero de avance en gestión realizado/numero de avance de gestión programado * 100</t>
  </si>
  <si>
    <t>(NJSRP/NJSRC)*100</t>
  </si>
  <si>
    <t>numero de jóvenes convocados - numero de jóvenes insertados =  numero de jóvenes insertados al deporte.</t>
  </si>
  <si>
    <t>(NCP/NCC)*100</t>
  </si>
  <si>
    <t>NUMERO DE CAMINANTES ACTIVADOS / NUMERO DE CAMINANTES PROGRAMADO * 100</t>
  </si>
  <si>
    <t>NTDIEA/NTDIEC</t>
  </si>
  <si>
    <t>(Número de competencias deportivas realizadas / Total de competencias deportivas programadas anualmente)*100</t>
  </si>
  <si>
    <t>NCAEBAA/NCAEBCA</t>
  </si>
  <si>
    <t>(Número de convocatorias lanzadas / Total de convocatorias programadas anualmente en ajedrez)*100</t>
  </si>
  <si>
    <t>(PHUDE/PHUDP)</t>
  </si>
  <si>
    <t>UNIDADES DEPORTIVAS REHABILITADAS / UNIDADES DEPORTIVAS PROGRAMADAS * 100</t>
  </si>
  <si>
    <t>numero de avance de cierre administrativo realizado/numero de avance de cierre administrativo programado * 100</t>
  </si>
  <si>
    <t>(NUMERO DE MEDALLAS OBTENIDAS EN EL CICLO DE OLIMPIADA ACTUAL / NUMERO DE MEDALLAS OBTENIDAS EN EL CICLO INMEDIATO ANTERIOR)*100</t>
  </si>
  <si>
    <t>(TOTAL DE PARTICIPANTES SELECCIONADOS PRIMER SEMESTRE 2019 + TOTAL DE PARTICIPANTES SELECCIONADOS SEGUNDO SEMESTRE 2019)</t>
  </si>
  <si>
    <t>(Número de apoyos otorgados a deportistas de alto rendimiento / Número de apoyos programados para entrega)*100</t>
  </si>
  <si>
    <t>(Atención a deportistas de alto rendimiento realizada / Atención a deportistas de alto rendimiento programada)*100</t>
  </si>
  <si>
    <t>(Número de becas otorgadas/ Número de becas planeadas)*100</t>
  </si>
  <si>
    <t>(Número de deportistas y entrenadores que cumplen su programa de trabajo/Total de deportistas y entrenadores)*100</t>
  </si>
  <si>
    <t>(CR/CP)*100</t>
  </si>
  <si>
    <t>(NLI/NLP)*100</t>
  </si>
  <si>
    <t>(ER/EP)*100</t>
  </si>
  <si>
    <t>(PA/PP)*100</t>
  </si>
  <si>
    <t>(TR/TI)*100</t>
  </si>
  <si>
    <t>(LCAR/LCAP)*100</t>
  </si>
  <si>
    <t>(LCAPE/LCAPP)*100</t>
  </si>
  <si>
    <t>(KLCC/KLCP)*100</t>
  </si>
  <si>
    <t>(RAPR/RAPP)*100</t>
  </si>
  <si>
    <t>(MS/MP)*100</t>
  </si>
  <si>
    <t>(DR/DP)*100</t>
  </si>
  <si>
    <t>(CMS/CMP)*100</t>
  </si>
  <si>
    <t>(CASC/CASP)*100</t>
  </si>
  <si>
    <t>(CASPE/CASPP)*100</t>
  </si>
  <si>
    <t>(KCC/KCP)*100</t>
  </si>
  <si>
    <t>(RASR/RASP)*100</t>
  </si>
  <si>
    <t>(RPE/RPP)*100</t>
  </si>
  <si>
    <t>(ORASC/ORASP)*100</t>
  </si>
  <si>
    <t>(OPTR/OPTP)*100</t>
  </si>
  <si>
    <t>(LATC/LATP)*100</t>
  </si>
  <si>
    <t>(LAPE/LAPP)*100</t>
  </si>
  <si>
    <t>(OLATC/OLATP)*100</t>
  </si>
  <si>
    <t>(CONVENIO FIRMADO CON EL CONSEJO TÉCNICO DE AGUAS LEÓN / CONVENIO PROGRAMADO CON EL CONSEJO TÉCNICO DE AGUAS LEÓN)*100</t>
  </si>
  <si>
    <t xml:space="preserve"> = (Número de bordos realizados / Número de bordos Programados)*100</t>
  </si>
  <si>
    <t>(Numero de Expedientes integrados / Número de Expedientes programados)*100</t>
  </si>
  <si>
    <t>(Número de programas realizado/número de programas programado) *100</t>
  </si>
  <si>
    <t>(Número de ecotecnias instaladas/ número de ecotecnias programadas) *100</t>
  </si>
  <si>
    <t>(Número de espacios intervenidos/número de espacios programados) *100</t>
  </si>
  <si>
    <t>(Número de instalaciones realizadas/número de instalaciones programadas)*100</t>
  </si>
  <si>
    <t>Programa de educación ambiental concluído/programa de educación ambiental programado) *100</t>
  </si>
  <si>
    <t>Obra realizada/obra programada) *100</t>
  </si>
  <si>
    <t>Porcentaje de acciones realizada/Porcentaje de acciones programadas*100</t>
  </si>
  <si>
    <t>Porcentaje de acciones realizadas/Porcentaje de acciones programadas*100</t>
  </si>
  <si>
    <t>Porcentaje de inventario de GEI realizado/Porcentaje de inventario de GEI Programado*100</t>
  </si>
  <si>
    <t>(avance de etapas mensualmente/avance de etapas programadas mensualmente)*100</t>
  </si>
  <si>
    <t>(litros de lixiviado tratado mensualmente/litros de lixiviados programados mensualmente)*100</t>
  </si>
  <si>
    <t>(avance de construcción de obra mensualmente/avance de construcción de obra programadas mensualmente)*100</t>
  </si>
  <si>
    <t>Rehabilitación realizada/rehabilitación programada*100</t>
  </si>
  <si>
    <t>Supervisión realizada/supervisión programada*100</t>
  </si>
  <si>
    <t>Obra realizada/Obra programada*100</t>
  </si>
  <si>
    <t>(numero de programas de accion climatica realizado/numero de programa de accion climatica programada)*100</t>
  </si>
  <si>
    <t xml:space="preserve"> = (DISEÑO E INSTALACION para ESTACION de CARGA ELECTRICA de VEHICULO ELECTRICO PROGRAMADA / DISEÑO E INSTALACION para ESTACION de CARGA ELECTRICA de VEHICULO ELECTRICO REALIZADA)*100</t>
  </si>
  <si>
    <t>Suma de Calificación factores evaluados/Total de factores evaluados</t>
  </si>
  <si>
    <t>(Toneladas de residuos solidos urbanos recolectadas en 2018/Toneladas de residuos solidos urbanos recolectadas en 2017)-1</t>
  </si>
  <si>
    <t>(Toneladas de residuos recolectados en comunidades rurales y zona urbana mensualmente/Toneladas programadas de residuos recolectados en comunidades rurales y zona urbana mensualmente)* 100</t>
  </si>
  <si>
    <t>(número de contratos elaborados para la recolección de RSU en la zona urbana mensualmente/número de contratos programados para la recolección de RSU en la zona urbana mensualmente )*100</t>
  </si>
  <si>
    <t>(número de contratos elaborados para la recolección de RSU en comunidades rurales mensualmente/número de contratos programados para la recolección de RSU en comunidades rurales mensualmente )*100</t>
  </si>
  <si>
    <t>m2 limpiados en áreas de uso común, areas de donación, arroyos, vialidaes, camellones y plazas públicas mensualmente/m2 limpiadosen áreas de uso común, areas de donación, arroyos, vialidaes, camellones y plazas públicas programadas mensualmente)* 100</t>
  </si>
  <si>
    <t>(número de contratos elaborados para la limpieza de RSU en áreas de uso común municipal mensualmente/número de contratos programados para la limpieza de RSU en áreas de uso común municipal mensualmente)*100</t>
  </si>
  <si>
    <t>(número de contratos elaborados para la limpieza de RSU en vialidades, baldios, areas de donacion y arroyos mensualmente/número de contratos programados para la limpieza de RSU en vialidades, baldios, areas de donacion y arroyos mensualmente )*100</t>
  </si>
  <si>
    <t>(número de contratos elaborados para el mantenimiento y conservacion urbana mensualmente /número de contratos programados para en el mantenimiento y conservacion urbana mensualmente)*100</t>
  </si>
  <si>
    <t>(Km atendidos en vialidades con barrido fino y papeleo mensualmente/Km atendidos en vialidades con barrido fino y papeleo mensualmente)* 100</t>
  </si>
  <si>
    <t>(número de contratos elaborados para el barrido fino y papeleo mensualmente /número de contratos programados para el barrido fino y papeleo mensualmente )*100</t>
  </si>
  <si>
    <t>(unidades operativas especializadas adquiridas mensualmente/unidades operativas especializadas programadas mensualmente)*100</t>
  </si>
  <si>
    <t>(papelerasinstaladas mensualmente/papeleras programadas mensualmente)*100</t>
  </si>
  <si>
    <t>(papeleras adquiridas mensualmente/papeleras programadas mensualmente)*100</t>
  </si>
  <si>
    <t>(Avance de construcción mensual/ Avance de construción Programado)*100</t>
  </si>
  <si>
    <t>(Contenedores instaladas mensualmente/Contenedores instalados programados mensualmente)*100</t>
  </si>
  <si>
    <t>(Número de viviendas incorporadas al programa de separación mensualmente/Número de viviendas incorporadas al programa de separación programada mensualmente)*100</t>
  </si>
  <si>
    <t>(númereo de volantes y tripticos entregados a los habitantes de las colonias mensualmente /número de volantes y tripticos entregados a los habitantes de las colonias programadas mensualmente)*100.</t>
  </si>
  <si>
    <t>(ARPCI/APPCI)*100</t>
  </si>
  <si>
    <t>(LE/LP)*100</t>
  </si>
  <si>
    <t>(PELR/PELP)*100</t>
  </si>
  <si>
    <t>(OLAR/OLAP)*100</t>
  </si>
  <si>
    <t>(OPR/OPP)*100</t>
  </si>
  <si>
    <t>(OPRR/OPPP)*100</t>
  </si>
  <si>
    <t>(OPC/OPP)*100</t>
  </si>
  <si>
    <t>(CE/CP)*100</t>
  </si>
  <si>
    <t>% Avance/ Estudio Completado</t>
  </si>
  <si>
    <t>( Número de contratos ejecutados / Número de contratos programados) * 100</t>
  </si>
  <si>
    <t>(Número de áreas verdes atendidas en poda de arbolado / Número de áreas verdes programadas en poda de arbolado)*100</t>
  </si>
  <si>
    <t>(Número de áreas verdes atendidas en giras rurales / Número de áreas verdes programadas en giras rurales)*101</t>
  </si>
  <si>
    <t>(Número de áreas verdes atendidas en oficinas públicas / Número de áreas verdes programadas en oficinas públicas)*102</t>
  </si>
  <si>
    <t>(Número de áreas verdes atendidas en control fitosanitario / Número de áreas verdes programadas en control fitosanitario )*103</t>
  </si>
  <si>
    <t>(Número de zonas atendidas del vivero / Número de zonas programadas del vivero)*104</t>
  </si>
  <si>
    <t>(Número de programas de reforestación entregados / Número de programas de reforestación programados)*100</t>
  </si>
  <si>
    <t>(Número de programas de control de muerdago entregados / Número de programas de control de muerdago programados)*106</t>
  </si>
  <si>
    <t>PAR/PAP</t>
  </si>
  <si>
    <t>OBRA AVANZADA / OBRA PROGRAMADA</t>
  </si>
  <si>
    <t xml:space="preserve"> =  (NUMERO DE OBRAS PROGRAMADAS EN EL VIVERO MUNICIPAL/ (NUMERO DE OBRAS TERMINADAS EN EL VIVERO MUNICIPAL)*100</t>
  </si>
  <si>
    <t>EA/ETPA</t>
  </si>
  <si>
    <t>IR/IP</t>
  </si>
  <si>
    <t>ER/EP</t>
  </si>
  <si>
    <t xml:space="preserve"> = (Kilómetros construidos/Kilómetros Programados)*100</t>
  </si>
  <si>
    <t>(Obras de conservación realizadas / Obras de conservación realizadas)*100</t>
  </si>
  <si>
    <t>(Obras de conservación realizadas / Obras de conservación realizadas en microcuenca San Juan de Otates)*100</t>
  </si>
  <si>
    <t>(Porcentaje de avance de programa de vigilancia realizado / Porcentaje de avance de programa de vigilancia programado) *100</t>
  </si>
  <si>
    <t>(Porcentaje de avance de programa realizado / Porcentaje de avance de programa programado) *100</t>
  </si>
  <si>
    <t>(Adquisición de una camioneta Realizados /Adquisición de una camioneta programados) *100</t>
  </si>
  <si>
    <t>(Adquisición de dos motocicletas Realizados /Adquisición de dos motocicletas programados) *100</t>
  </si>
  <si>
    <t>(Número de vigilantes voluntarios convocados/ Número de vigilantes voluntarios registrados) *100</t>
  </si>
  <si>
    <t xml:space="preserve"> = (ADQUISICIÓN de remolque realizados /ADQUISICIÓN de remolque Programados) *100</t>
  </si>
  <si>
    <t>(Obras de conservación realizadas / Obras de conservación programadas)*100</t>
  </si>
  <si>
    <t>(Acciones de conservación realizadas / Acciones de conservación programadas)*100</t>
  </si>
  <si>
    <t>Porcentual</t>
  </si>
  <si>
    <t>Índice</t>
  </si>
  <si>
    <t>Numérico</t>
  </si>
  <si>
    <t>Cumplimiento</t>
  </si>
  <si>
    <t>Tasa</t>
  </si>
  <si>
    <t>Promedio</t>
  </si>
  <si>
    <t>O</t>
  </si>
  <si>
    <t>PROVISIONES ECONOMICAS</t>
  </si>
  <si>
    <t>FIDOC</t>
  </si>
  <si>
    <t>GESTIÓN DE RECURSOS PARA LA CONTRATACIÓN DE ACCIONES DE OBRA 1RA ETAPA DE LA OBRA CALLE IGNACIO ALTAMIRANO</t>
  </si>
  <si>
    <t>GESTIÓN DE PAGO DE REFRENDO DE EJERCICIOS ANTERIORES: PROYECTO EJECUTIVO PARA REPARACIÓN Y REFORZAMIENTO ESTRUCTURAL DE BODEGA EN LA DIRECCIÓN DE RECURSOS MATERIALES</t>
  </si>
  <si>
    <t>ADQUISICIONES PROGRAMADAS DE ACUERDO AL ANEXO TÉCNICO PARA LA PREVENCIÓN SOCIAL DE LA VIOLENCIA Y LA DELINCUENCIA CON PARTICIPACIÓN CIUDADANA</t>
  </si>
  <si>
    <t>ADQUISICIONES PROGRAMADAS DE ACUERDO AL ANEXO TÉCNICO PARA LA PROFESIONALIZACIÓN DE LAS INSTITUCIONES DE SEGURIDAD PÚBLICA</t>
  </si>
  <si>
    <t>ADQUISICIONES PROGRAMADAS DE ACUERDO AL ANEXO TÉCNICO PARA EL FORTALECIMIENTO DE PROGRAMAS PRIORITARIOS LOCALES DE LAS INSTITUCIONES DE SEGURIDAD PÚBLICA E IMPARTICIÓN DE JUSTICIA</t>
  </si>
  <si>
    <t>ADQUISICIONES PROGRAMADAS DE ACUERDO AL ANEXO TÉCNICO PARA LA IMPLEMENTACIÓN Y DESARROLLO DEL SISTEMA DE JUSTICIA PENAL</t>
  </si>
  <si>
    <t>IMPLEMENTAR EL MODELO DE NEGOCIOS EN LA ACADEMIA DE SEGURIDAD PÚBLICA</t>
  </si>
  <si>
    <t>MODELO DE NEGOCIOS EN LA ACADEMIA DE SEGURIDAD PÚBLICA</t>
  </si>
  <si>
    <t>ADQUISICIÓN DE CHALECOS BALÍSTICOS PARA LOS ELEMENTOS DE POLICÍA</t>
  </si>
  <si>
    <t>PAGO DE RENTA DE CELULARES Y IPADS ASIGNADAS A LOS CAVS</t>
  </si>
  <si>
    <t>PROCESO DE GESTIÓN DE LA ADQUISICIÓN DEL EQUIPAMIENTO PARA LA ACADEMIA</t>
  </si>
  <si>
    <t>MEDICION DE AVANCE FISICO DE NÚMERO DE PERSONAS EN PROGRAMA YO PUEDO, GTO. PUEDE (SOCIOEDUCATIVO) CAPACITADAS</t>
  </si>
  <si>
    <t>MEDICION DE AVANCE FISICO DE OBRAS DE AGUA, DRENAJE Y ALCANTARILLADO (RECURSO FEDERAL) 2019</t>
  </si>
  <si>
    <t>CONSERVACIÓN O MANTENCIÓN DE CAMINOS EN COMUNIDADES RURALES</t>
  </si>
  <si>
    <t>GESTION DE PAGO DE REFRENDO DE EJERCICIO ANTERIOR PARA ALUMBRADO EN LA PLAZA EXPIATORIO</t>
  </si>
  <si>
    <t>ADQUISICIÓN DE GEOLOCALIZADORES PARA MONITOREO DE RUTAS DE SERVICIO DE TRANSPORTE PÚBLICO INCLUYENTE</t>
  </si>
  <si>
    <t>ACOMPAÑAMIENTOS A MUJERES INDÍGENAS MIGRANTES ANTE SITUACIONES DE VIOLENCIA, REALIZADOS</t>
  </si>
  <si>
    <t>IDENTIFICACIÓN DE MUJERES INDÍGENAS MIGRANTES, A TRAVÉS DE REGISTROS, PARA CONOCER SU SITUACIÓN DE VIDA.</t>
  </si>
  <si>
    <t>ADQUISICIÓN Y PAGO DE INSUMOS PARA REALIZAR LOS ACOMPAÑAMIENTOS A MUJERES INDÍGENAS MIGRANTES</t>
  </si>
  <si>
    <t>CONSOLIDAR EL MÓDULO DE OBRA PÚBLICA AL SISTEMA DE TRANSPARENCIA Y RENDICIÓN DE CUENTAS Y ANTICORRUPCIÓN.</t>
  </si>
  <si>
    <t>COLABORACIÓN MEDIANTE CONVENIO CON EL CIDE PARA CONSOLIDAR EL MÓDULO DE ADQUISICIONES DEL SISTEMA DE TRANSPARENCIA, RENDIMIENTO DE CUENTAS Y ANTICORRUPCIÓN.</t>
  </si>
  <si>
    <t>IMPLEMENTACIÓN DEL SISTEMA INTEGRAL DE SEGUIMIENTO DE OBRA PÚBLICA (SISOOP) PARA DAR CUMPLIMIENTO A REQUERIMIENTOS DEL CIDE.</t>
  </si>
  <si>
    <t>MANTENIMIENTO A LA VENTANILLA VIRTUAL PARA LA IMPLEMENTACIÓN Y PUESTA EN MARCHA DE MÁS TRÁMITES EN LINEA, UNA VEZ REALIZADAS LAS ADECUACIONES A LA PLATAFORMA</t>
  </si>
  <si>
    <t>3ER FORO DE EVALUACIÓN GUBERNAMENTAL, REALIZADO</t>
  </si>
  <si>
    <t>EVALUACIÓN DE PLANES DE TRABAJO DE LOS COMITÉS DE ÉTICA PARA RECONOCIMIENTO DE BUENAS PRÁCTICAS</t>
  </si>
  <si>
    <t>FORO DE SENSIBILIDAD DE ÉTICA, INTEGRIDAD Y PREVENCIÓN DEL CONFLICTO DE INTERÉS, REALIZADO.</t>
  </si>
  <si>
    <t>ACCIÓN ESTRATÉGICA COMPLEMENTARIA EJECUCIÓN DE LA PRIMERA ETAPA DE LA OBRA DE CONSTRUCCIÓN PARA LA REHABILITACIÓN DEL ESTACIONAMIENTO SUBTERRÁNEO Y PLAZA FUNDADORES</t>
  </si>
  <si>
    <t>GESTION DE PAGO DE REFRENDO DE EJERCICIO ANTERIOR CORRESPONDIENTE A RESTAURACIÓN E INTERVENCIÓN DE INMUEBLES</t>
  </si>
  <si>
    <t>MEDICION DE AVANCE FISICO DE BANQUETAS PARA CECOMS (RECURSO MPAL)</t>
  </si>
  <si>
    <t>IMPULSAR LA MOVILIDAD Y CONECTIVIDAD DEL MUNICIPIO QUE PROPICIEN LA INTEGRACIÓN Y LA CONVIVENCIA DE LAS PERSONAS MEDIANTE SOLUCIONES EFICACES Y EFICIENTES PARA LA MOVILIDAD SUSTENTABLE, INFRAESTRUCTURA URBANA, ORDENAMIENTO TERRITORIAL Y SERVICIOS PÚBLICOS CON CALIDAD Y CALIDEZ, TANTO EN LA ZONA URBANA COMO EN LA RURAL</t>
  </si>
  <si>
    <t>PORCENTAJE DE CONTRATACIÓN DE OBRAS DE PAVIMENTACIÓN EN DIFERENTES TRAMOS DE CALLES EN LA CIUDAD CON RECURSO FEDERAL</t>
  </si>
  <si>
    <t>PORCENTAJE DE CONTRATACIÓN DE LA OBRA DE PAVIMENTACIÓN DE LA CALLE YACIMIENTO MINERAL CON RECURSO FEDERAL</t>
  </si>
  <si>
    <t>SEGUIMIENTO A LOS PAGOS DE REFRENDOS DE EJERCICIOS ANTERIORES DE LOS CONTRATOS DE PAVIMENTACIÓN.</t>
  </si>
  <si>
    <t>MEDICION DE AVANCE FISICO DE PAVIMENTACIONES EN COMUNIDAD PUERTA DE SAN GERMAN Y NUEVO VALLE DE MORENO (RECURSO ESTATAL) 2019</t>
  </si>
  <si>
    <t>PAGO CON REFRENDO DE RECURSOS DE CONTRATO DE PRESTACIÓN DE SERVICIOS DE CONSULTORÍA PARA LA HABILITACIÓN DE TECNOLOGÍA DE 37 PUNTOS EN EL MUNICIPIO</t>
  </si>
  <si>
    <t>ELABORACIÓN DEL DIAGNÓSTICO DE LA SITUACIÓN ACTUAL Y TENENCIA DE LOS CAMINOS DE LA ZONA SUR DEL MUNICIPIO.</t>
  </si>
  <si>
    <t>ELABORACIÓN DE ESTUDIOS PARA LA DEFINICIÓN DE ACCIONES A FAVOR DE LA CONVIVENCIA Y SEGURIDAD CIUDADANA</t>
  </si>
  <si>
    <t>ELABORACIÓN DEL PLAN PARCIAL DE UN SECTOR DE LAS JOYAS.</t>
  </si>
  <si>
    <t>ELABORACIÓN DE PROYECTOS CONCEPTUALES ESTRATÉGICOS COMPLEMENTARIOS EN EL BARRIO DE SAN MIGUEL SUR.</t>
  </si>
  <si>
    <t>ELABORACIÓN DEL ESTUDIO PARA EL MANEJO INTEGRAL DEL DÉFICIT DE INFRAESTRUCTURA VERDE URBANA PARA LA CIUDAD DE LEÓN, GTO. PRIMERA ETAPA.</t>
  </si>
  <si>
    <t>ELABORACIÓN DE MAPAS DE VULNERABILIDAD POR ISLAS DE CALOR PARA CONOCER Y MITIGAR LOS EFECTOS DEL CAMBIO CLIMÁTICO EN LA ZONA URBANA DE LA CIUDAD DE LEÓN, GTO.</t>
  </si>
  <si>
    <t>ELABORACIÓN DEL ESTUDIO PARA DEFINIR LOS CRITERIOS DE DISEÑO URBANO QUE DEBERÁN DE ESTABLECERSE PARA LA SEGURIDAD DE LOS FRACCIONAMIENTOS HABITACIONALES.</t>
  </si>
  <si>
    <t>MEDICION DE AVANCE FISICO DE TECHOS, MUROS, CUARTOS Y CALENTADORES SOLARES</t>
  </si>
  <si>
    <t>MEDICION DE AVANCE FISICO DE CALENTADORES SOLARES (REC. MUNICIPAL)</t>
  </si>
  <si>
    <t>MEDICION DE AVANCE FISICO DE PINTA DE FACHADAS, LÁMINAS Y KITS DE MATERIAL DE CONSTRUCCIÓN</t>
  </si>
  <si>
    <t>MEDICION DE AVANCE FISICO DE CALENTADORES SOLARES Y CUARTO (RECURSO MUNICIPAL) 2018</t>
  </si>
  <si>
    <t>FORMACIÓN INTEGRAL PROMUDE FASE DE CAPACITACIÓN</t>
  </si>
  <si>
    <t>PAGO FINIQUITO (REFRENDO DE RECURSOS) DE CONVENIO DE COLABORACIÓN PARA EJECUTAR CAPACITACIONES EN MATERIA DE OFICIOS DIGITALES</t>
  </si>
  <si>
    <t>PAGO FINIQUITO (REFRENDO DE RECURSOS) DE CONVENIO DE COLABORACIÓN PARA CONJUNTAR ACCIONES PARA EL DESARROLLO DE EVENTOS CULTURALES</t>
  </si>
  <si>
    <t>PAGO FINIQUITO (REFRENDO DE RECURSOS) DE CONVENIO DE COLABORACIÓN PARA EJECUTAR CAPACITACIONES Y ASESORAMIENTOS EN MATERIA DE DATOS ABIERTOS</t>
  </si>
  <si>
    <t>PAGO FINIQUITO (REFRENDO DE RECURSOS) DE CONTRATO DE PRESTACIÓN DE SERVICIOS DE LOGÍSTICA DE EVENTOS PARA LA RESOLUCIÓN DE RETOS</t>
  </si>
  <si>
    <t>TEATRO ESCOLAR: REALIZACIÓN DE UNA TEMPORADA DE TEATRO PARA NIÑOS Y NIÑAS PARA LA FORMACIÓN DE LAS NUEVAS GENERACIONES DE PÚBLICOS</t>
  </si>
  <si>
    <t>ADQUISICION DE INMUEBLE EN EL BARRIO DE SAN JUAN DE DIOS PARA LA ESCUELA DE ARTES PLÁSTICAS DEL INSTITUTO CULTURAL DE LEÓN</t>
  </si>
  <si>
    <t>IMPERMEABILIZACIÓN DE INMUEBLES: OFICINAS GENERALES, CASA DE LA CULTURA, ESCUELA DE MÚSICA, MUSEO DE IDENTIDADES LEONESAS, TEATRO MARÍA GREVER Y TEATRO MANUEL DOBLADO.</t>
  </si>
  <si>
    <t>REALIZACIÓN DEL FESTIVAL INTERNACIONAL DE ARTE CONTEMPORANEO</t>
  </si>
  <si>
    <t>REALIZACIÓN DEL FESTIVAL INTERNACIONAL CERVANTINO</t>
  </si>
  <si>
    <t>REALIZACIÓN DEL FESTIVAL DE LA MUERTE</t>
  </si>
  <si>
    <t>PORCENTAJE DE AVANCES EN LA GESTIÓN DE DOCUMENTOS PARA LA ILUMINACIÓN DE LA CATEDRAL</t>
  </si>
  <si>
    <t>PROYECTO EJECUTIVO DEL ESPACIO DENOMINADO GRANDES PRIMATES</t>
  </si>
  <si>
    <t>PROYECTO INTEGRADOR DE CONECTIVIDAD MULTI PARQUES, TREN ZOOLEÓN - PARQUE METROPOLITANO</t>
  </si>
  <si>
    <t>INTEGRACIÓN DEL EXPEDIENTE LEON LIGHT FEST</t>
  </si>
  <si>
    <t>INTEGRACIÓN DEL EXPEDIENTE BARBERINK 2019</t>
  </si>
  <si>
    <t>INTEGRACIÓN DEL EXPEDIENTE DE DENTOLOGICOM 2019</t>
  </si>
  <si>
    <t>INTEGRACIÓN DE UN EXPEDIENTE PARA EL EVENTO 2019 U18 WORLD CHAMPIONSHIP APOYADO</t>
  </si>
  <si>
    <t>PORCENTAJE DE AVANCE EN LA INTEGRACIÓN DEL EXPEDIENTE DEL 1FESTIVAL MÁSTER DE VOLEIBOL 2019</t>
  </si>
  <si>
    <t>EXPEDIENTE INTEGRADO DE LOS CONGRESOS APOYADOS: CONGRESO MEXICANO DEL PETRÓLEO</t>
  </si>
  <si>
    <t>EXPEDIENTE INTEGRADO DE LOS CONGRESOS APOYADOS: XLIII CONGRESO INTERNACIONAL DEL CIRUGÍA GENERAL 2019.</t>
  </si>
  <si>
    <t>EXPEDIENTE INTEGRADO DE LOS CONGRESOS APOYADOS PARA LA POSTULACIÓN DE LEÓN COMO SEDE DE EVENTOS, DE CONGRESOS, CONVENCIONES Y EXPOSICIONES PARA LA PROMOCIÓN DE DESTINO DURANTE EL AÑO 2019</t>
  </si>
  <si>
    <t>INTEGRACIÓN DE UN EXPEDIENTE PARA EL FESTIVAL DECEMBRINO 2019 APOYADO.</t>
  </si>
  <si>
    <t>INTEGRACIÓN DE UN EXPEDIENTE PARA EL EVENTO TECATE BAJÍO 2019 APOYADO.</t>
  </si>
  <si>
    <t>INTEGRACIÓN DE UN EXPEDIENTE PARA EL FESTIVAL INTERNACIONAL DEL GLOBO 2019 APOYADO.</t>
  </si>
  <si>
    <t>INTEGRACIÓN DE UN EXPEDIENTE PARA EL FESTIVAL INTERNACIONAL DE CINE DE LEÓN 2019 APOYADO.</t>
  </si>
  <si>
    <t>INTEGRACIÓN DE UN EXPEDIENTE PARA EL OPENING FIG 2019 APOYADO.</t>
  </si>
  <si>
    <t>INTEGRACIÓN DE UN EXPEDIENTE PARA EL EVENTO LAB KINOROOM 2019 APOYADO.</t>
  </si>
  <si>
    <t>INTEGRACIÓN DE UN EXPEDIENTE PARA EL FESTIVAL SANHA 2019 APOYADO.</t>
  </si>
  <si>
    <t>INTEGRACIÓN DE UN EXPEDIENTE PARA EL FESTIVAL INTERNACIONAL DEL CABALLO 2019 APOYADO.</t>
  </si>
  <si>
    <t>INTEGRACIÓN DE UN EXPEDIENTE PARA EL EVENTO MOTOFIESTA LEÓN 2019 APOYADO.</t>
  </si>
  <si>
    <t>INTEGRACIÓN DE UN EXPEDIENTE PARA EL EVENTO MADERO BLUES 2019 APOYADO.</t>
  </si>
  <si>
    <t>INTEGRACIÓN DE UN EXPEDIENTE PARA EL EVENTO LEÓN GTO GRAND PRIX CAMPEONATO NACIONAL DE FÓRMULA KARTS 2019 APOYADO.</t>
  </si>
  <si>
    <t>INTEGRACIÓN DE UN EXPEDIENTE PARA EL EVENTO MARATÓN LEÓN GUIAR 2019</t>
  </si>
  <si>
    <t>NTEGRACIÓN DE UN EXPEDIENTE PARA EL APOYO A CONGRESOS Y CONVENCIONES 2019</t>
  </si>
  <si>
    <t>REALIZACIÓN DE 4 ACCIONES EN COLABORACIÓN CON LAS COMUNIDADES EXTRANJERAS QUE RESIDEN EN LEÓN GUANAJUATO, QUE SON: AMIGO TOMODACHI, OKTOBERFEST, FESTIVAL DE LAS NACIONES, EMBAJADORES LEONESES</t>
  </si>
  <si>
    <t>PRODUCTO TURÍSTICO DE COMPRAS CON EL ACOMPAÑAMIENTO Y ASESORÍA DE LA ORGANIZACIÓN MUNDIAL DE TURISMO OBTENIDO</t>
  </si>
  <si>
    <t>ETAPA 1 - REALIZACIÓN DE CAPACITACIONES CON BASE AL DIAGNÓSTICO</t>
  </si>
  <si>
    <t>ACTUALIZACIÓN DEL INVENTARIO TURÍSTICO DE LEÓN</t>
  </si>
  <si>
    <t>GESTIÓN PARA EL MEJORAMIENTO DE BANQUETAS Y PAVIMENTO RUTA DEL PEATÓN CALLE JUÁREZ</t>
  </si>
  <si>
    <t>EJECUCIÓN DE LA CAMPAÑA DE PROMOCIÓN Y POSICIONAMIENTO DE LA ZONA PIEL</t>
  </si>
  <si>
    <t>EJECUCIÓN DE OBRA PARA PROYECTO GASTRONÓMICO Y COMERCIAL DE PLAZA SAN JUAN DEL COECILLO</t>
  </si>
  <si>
    <t>GESTIÓN DE LA REUNIÓN ANUAL DE INDUSTRIALES</t>
  </si>
  <si>
    <t>RECEPCIÓN DE SOLICITUDES PARA APOYO DEL PROGRAMA DE PRODUCTOS QUE DEJAN HUELLA</t>
  </si>
  <si>
    <t>IMPARTICIÓN DE CURSOS DE PRE-ACELERACIÓN A MIPYMES DEL MUNICIPIO DE LEÓN</t>
  </si>
  <si>
    <t>ELABORACIÓN DEL MODELO DE DESARROLLO PARA EL SECTOR MEXICANO DE CALZADO A NIVEL NACIONAL E INTERNACIONAL (ROLAND BERGER: INNOVACCIÓN, EFICIENCIA E INTERNACIONALIZACIÓN)</t>
  </si>
  <si>
    <t>ELABORACIÓN DE CONVENIO CON COFOCE PARA FORO GO</t>
  </si>
  <si>
    <t>FABRICACIÓN DE EQUIPAMIENTOS DE IMAGEN COMERCIAL PLAZA SAN JUAN DEL COECILLO</t>
  </si>
  <si>
    <t>FABRICACIÓN DE EQUIPAMIENTOS DE IMAGEN COMERCIAL PLAZA LAS VIGAS</t>
  </si>
  <si>
    <t>REHABILITACIÓN DE LA CALLE MURALES</t>
  </si>
  <si>
    <t>RECEPCIÓN DE EXPEDIENTES PARA LA ENTREGA DE SUBSIDIOS EN EQUIPAMIENTO DE UNIDADES DE NEGOCIOS Y SERVICIOS</t>
  </si>
  <si>
    <t>GESTIÓN DE CONVENIO PARA LA ENTREGA DE SUBSIDIOS A PRODUCTORES AGROPECURIOS</t>
  </si>
  <si>
    <t>INCREMENTAR LA COBERTURA DE ATENCIÓN DENTAL MEDIANTE LA ADQUISICIÓN DE 1 UNIDAD MÓVIL DENTAL.</t>
  </si>
  <si>
    <t>INCREMENTAR LA COBERTURA DE ATENCIÓN DENTAL MEDIANTE LA ADQUISICIÓN DE UN CUADRO DE MATERIALES, ACCESORIOS Y SUMINISTROS MÉDICOS PARA ATENCIONES DENTALES EN DIVERSOS PUNTOS DE LA CIUDAD CON UNIDAD MÓVIL DENTAL</t>
  </si>
  <si>
    <t>TRABAJOS COMPLEMENTARIOS EN ZONA DE GRADAS Y BARDA DEL OUTFIELD (PADDING) EN EL ESTADIO DE BEISBOL DOMINGO SANTANA.</t>
  </si>
  <si>
    <t>ACCIÓN ESTRATÉGICA COMPLEMENTARIA. REALIZAR LA CONSTRUCCIÓN DE GAVETAS Y OSARIOS PARA DIVERSOS PANTEONES.</t>
  </si>
  <si>
    <t>PROGRAMA MUNICIPAL PARA LA PREVENCIÓN Y GESTIÓN INTEGRAL DE RESIDUOS SÓLIDOS EN EL MUNICIPIO DE LEÓN DE LOS ALDAMA, GTO</t>
  </si>
  <si>
    <t>REALIZACIÓN DE UN CONTRATO PARA LA ELABORACIÓN DEL PROGRAMA MUNICIPAL PARA LA PREVENCIÓN Y GESTIÓN INTEGRAL DE RESIDUOS SÓLIDOS EN EL MUNICIPIO DE LEÓN DE LOS ALDAMA, GTO.</t>
  </si>
  <si>
    <t>CONTRATACION POR PARTE DE IMPLAN PARA REALIZAR ESTUDIO DE MODELO DE GESTION DEL SISTEMA DE PARQUES</t>
  </si>
  <si>
    <t>SEGUIMIENTO POR PARTE DE PARQUEMETRO PARA REALIZAR ESTUDIO DE MODELO DE GESTION DEL SISTEMA DE PARQUES</t>
  </si>
  <si>
    <t>ENTREGA DE ESTUDIO DE MODELO DE GESTION DEL SISTEMA DE PARQUES</t>
  </si>
  <si>
    <t>MANTENIMIENTO INTEGRAL DE ÁREAS VERDES DE LA CIUDAD DE LEON GUANAJUATO REALIZADO</t>
  </si>
  <si>
    <t>ENTREGA DE ANTEPROYECTO ZONA NORTE</t>
  </si>
  <si>
    <t>EJECUCIÓN DE LA PRIMERA ETAPA DE LA OBRA</t>
  </si>
  <si>
    <t>SEGUIMIENTO POR PARTE DE PARQUEMETRO DE LA PRIMERA ETAPA DE LA OBRA</t>
  </si>
  <si>
    <t>ENTREGA DE ANTEPROYECTO CARCAMOS</t>
  </si>
  <si>
    <t>ENTREGA DE ANTEPROYECTO VIVERO</t>
  </si>
  <si>
    <t>IDENTIFICAR LAS NECESIDADES PRIORITARIAS DE EQUIPO DE TRANSPORTE</t>
  </si>
  <si>
    <t>REALIZAR LAS COTIZACIONES CON BASE EN LAS NECESIDADES IDENTIFICADAS</t>
  </si>
  <si>
    <t>ADQUIRIR EL EQUIPO DE TRANSPORTE</t>
  </si>
  <si>
    <t>BUSQUEDA Y SELECCION DE PROVEEDOR</t>
  </si>
  <si>
    <t>REALIZACION DEL CONTRATO CON EL PROVEEDOR</t>
  </si>
  <si>
    <t>INSTALACION DEL SISTEMA</t>
  </si>
  <si>
    <t>IDENTIFICAR LOS ESTUDIOS BASICOS REQUERIDOS</t>
  </si>
  <si>
    <t>BUSCAR PROVEEDORES PARA LA ELABORACION DE LOS ESTUDIOS</t>
  </si>
  <si>
    <t>REALIZAR LOS ESTUDIOS</t>
  </si>
  <si>
    <t>ADQUISICIÓN DE ASPERSOR PARA EQUIPO DE VIGILANCIA EN ÁREAS NATURALES PROTEGIDAS</t>
  </si>
  <si>
    <t>NO DEFINIDA</t>
  </si>
  <si>
    <t>(PAGO DE O.C. REALIZADA/PAGO DE O.C. PROGRAMADA)*100</t>
  </si>
  <si>
    <t>NPR/NPP*100</t>
  </si>
  <si>
    <t>NEA/NEP*100</t>
  </si>
  <si>
    <t>NBA/NBP*100</t>
  </si>
  <si>
    <t>173</t>
  </si>
  <si>
    <t>ER/EP*100</t>
  </si>
  <si>
    <t>CHA/CHP*100</t>
  </si>
  <si>
    <t>? (CR / ? (CP) * 1 0 0</t>
  </si>
  <si>
    <t>(Número de intervenciones en espacios público realizadas/Número de intervenciones en espacios públicos programadas)*100</t>
  </si>
  <si>
    <t xml:space="preserve"> = (Apoyos entregados para el mejoramiento de comunidades rurales/ Apoyos Programados para el mejoramiento de comunidades rurales)*100</t>
  </si>
  <si>
    <t xml:space="preserve"> = (Número de contrataciones realizadas/Número de contrataciones programadas)*100</t>
  </si>
  <si>
    <t xml:space="preserve"> = (Número de vinculaciones realizadas/Número de vinculaciones programadas)*100</t>
  </si>
  <si>
    <t xml:space="preserve"> = (Número de atenciones brindadas/Número de atenciones programadas)*100</t>
  </si>
  <si>
    <t xml:space="preserve"> = (Monitoreo realizado/Monitoreo programado)*100</t>
  </si>
  <si>
    <t>(ADQUISICIÓN DE GEOLOCALIZADORES REALIZADA/ADQUISICIÓN DE GEOLOCALIZADORES PROGRAMADA)*100</t>
  </si>
  <si>
    <t xml:space="preserve"> = (Número de proyectos productivos de migrante firmados / Número de proyectos productivos de migrante Programados)*100</t>
  </si>
  <si>
    <t xml:space="preserve"> = (Número de acompañamientos realizados/Número de acompañamientos Programados)</t>
  </si>
  <si>
    <t xml:space="preserve"> = (Número de registros realizados/Número de registros Programados)</t>
  </si>
  <si>
    <t xml:space="preserve"> = (Porcentaje del recurso utilizado/Porcentaje del recurso asignado)*100</t>
  </si>
  <si>
    <t xml:space="preserve"> = (Porcentaje de AVANCE REAL EN LA IMPLEMENTACION de PROCESOS y METODOS/Porcentaje de AVANCE programado EN LA IMPLEMENTACION de PROCESOS y METODOS)*100</t>
  </si>
  <si>
    <t xml:space="preserve"> = (Porcentaje de AVANCE REAL EN DESARROLLO de PROYECTO/Porcentaje de AVANCE programado EN DESARROLLO de PROYECTO)*100</t>
  </si>
  <si>
    <t xml:space="preserve"> = (Porcentaje de AVANCE REAL EN LA IMPLEMENTACION de AJUSTES ESTRUCTURALES/Porcentaje de AVANCE programado EN LA IMPLEMENTACION de AJUSTES ESTRUCTURALES)*100</t>
  </si>
  <si>
    <t>ACCIONES ALCANZADAS PARA TRANSPARENCIA: ACCIONES LOGRADAS PARA TRANSPARENTAR LA GESTION DE GOBIERNO MUNICIPAL RELACIONADAS A LA OBRA. / ACCIONES PROGRAMADAS A REALIZAR TRANSPARENTAR LA GESTION DE GOBIERNO MUNICIPAL RELACIONADAS A LA OBRA.</t>
  </si>
  <si>
    <t>CECIDE/CPCIDE</t>
  </si>
  <si>
    <t xml:space="preserve"> = (Porcentaje de AVANCE REAL EN LA IMPLEMENTACION del SCC/Porcentaje de AVANCE programado EN LA IMPLEMENTACION del SCC)*100</t>
  </si>
  <si>
    <t xml:space="preserve"> = (Porcentaje de AVANCE REAL de CAPACITACIONES APLICADAS/Porcentaje de AVANCE programado de CAPACITACIONES APLICADAS)*100</t>
  </si>
  <si>
    <t xml:space="preserve"> = (Porcentaje de AVANCE REAL EN LA IMPLEMENTACIÓN de PLATAFORMA INTEGRAL/Porcentaje de AVANCE programado EN LA IMPLEMENTACIÓN de PLATAFORMA INTEGRAL)*100</t>
  </si>
  <si>
    <t xml:space="preserve"> = (Porcentaje de AVANCE REAL EN MEJORA de Infraestructura/Porcentaje de AVANCE programado EN MEJORA de Infraestructura)*100</t>
  </si>
  <si>
    <t xml:space="preserve"> = (Porcentaje de AVANCE REAL EN PROCESO de ADQUISICION/Porcentaje de AVANCE programado EN PROCESO de ADQUISICION)*100</t>
  </si>
  <si>
    <t xml:space="preserve"> = (Porcentaje de AVANCE REAL EN PROCESO de ADQUISICIÓN/Porcentaje de AVANCE programado EN PROCESO de ADQUISICIÓN)*100</t>
  </si>
  <si>
    <t xml:space="preserve"> = Porcentaje de AVANCE REAL de SERVICIO de SOPORTE TÉCNICO y FUNCIONAL/Porcentaje de AVANCE programado de SERVICIO de SOPORTE TÉCNICO y FUNCIONAL*100</t>
  </si>
  <si>
    <t xml:space="preserve"> = (Porcentaje de AVANCE REAL EN DESARROLLO/Porcentaje de AVANCE programado EN DESARROLLO)*100</t>
  </si>
  <si>
    <t xml:space="preserve"> = (Porcentaje de AVANCE REAL EN LA IMPLEMENTACION de TRAMITES/Porcentaje de AVANCE programado EN LA IMPLEMENTACION de TRAMITES)*100</t>
  </si>
  <si>
    <t xml:space="preserve"> = (Porcentaje de AVANCE REAL del ANÁLISIS/Porcentaje de AVANCE programado del ANÁLISIS)*100</t>
  </si>
  <si>
    <t>% DE AVANCE EN IMPLEMENTACIÓN =  ESTIMACIONES PAGADAS POR AVANCE DE IMPLEMENTACIÓN / ESTIMACIONES PROGRAMADAS POR AVANCE DE ESTIMACION.</t>
  </si>
  <si>
    <t xml:space="preserve"> = (Porcentaje de AVANCE REAL EN IMPLEMENTACIÓN de PROGRAMA/Porcentaje de AVANCE programado EN IMPLEMENTACIÓN de PROGRAMA)*100</t>
  </si>
  <si>
    <t xml:space="preserve"> = CONTRATOS de PRESTACION de SERVICIOS PREVISTOS-CONTRATOS de PRESTACION de SERVICIOS firmados</t>
  </si>
  <si>
    <t xml:space="preserve"> = (Porcentaje de AVANCE REAL EN PROCESO de RENOVACIÓN/Porcentaje de AVANCE programado EN PROCESO de RENOVACIÓN)*100</t>
  </si>
  <si>
    <t xml:space="preserve"> = (Porcentaje de AVANCE REAL EN DESARROLLO de PROGRAMA/Porcentaje de AVANCE programado EN DESARROLLO de PROGRAMA)*100</t>
  </si>
  <si>
    <t>(AMVV/TPAMVV)*100</t>
  </si>
  <si>
    <t xml:space="preserve"> = (Porcentaje de AVANCE REAL EN LA IMPLEMENTACIÓN del PROGRAMA/Porcentaje de AVANCE programado EN LA IMPLEMENTACIÓN del PROGRAMA)*100</t>
  </si>
  <si>
    <t xml:space="preserve"> = (AVANCE REAL EN PROCESO de ADQUISICIÓN/AVANCE programado EN PROCESO de ADQUISICIÓN)*100</t>
  </si>
  <si>
    <t xml:space="preserve"> = (Porcentaje de AVANCE REAL EN LA IMPLEMENTACIÓN del PROGRAMA/Porcentaje de AVANCE REAL EN LA IMPLEMENTACIÓN del PROGRAMA)*100</t>
  </si>
  <si>
    <t xml:space="preserve"> = (Porcentaje de AVANCE REAL EN PROCESO de COMPRAS /Porcentaje de AVANCE programado EN PROCESOS de COMPRAS)*100</t>
  </si>
  <si>
    <t>(Numero de asistentes al Foro / Numero de Aforo programado para el foro) x100</t>
  </si>
  <si>
    <t>(Número de conferencias Impartidas / Número de Conferencias Programadas) x 100</t>
  </si>
  <si>
    <t xml:space="preserve"> = (Total de campañas difundidas/Total de campañas programadas)*100</t>
  </si>
  <si>
    <t xml:space="preserve"> = (DESARROLLO de información/ publicación EN los medios impresos, electrónicos y digitales)*100</t>
  </si>
  <si>
    <t xml:space="preserve"> = (Porcentaje de AVANCE REAL EN DESARROLLO de PORTAL/Porcentaje de AVANCE programado EN DESARROLLO de PORTAL)*100</t>
  </si>
  <si>
    <t xml:space="preserve"> = (Porcentaje de AVANCE REAL EN CONFIGURACIÓN de SITIO/Porcentaje de AVANCE programado EN CONFIGURACIÓN de SITIO)*100</t>
  </si>
  <si>
    <t xml:space="preserve"> = (Porcentaje de AVANCE REAL EN INSTALACIÓN de FIBRA ÓPTICA/Porcentaje de AVANCE programado EN INSTALACIÓN de FIBRA ÓPTICA)*100</t>
  </si>
  <si>
    <t xml:space="preserve"> = (Porcentaje de AVANCE REAL EN DISEÑO de SITIO/Porcentaje de AVANCE programado EN DISEÑO de SITIO)*100</t>
  </si>
  <si>
    <t xml:space="preserve"> = (Porcentaje REAL de SERVIDORES RENOVADOS/Porcentaje programado de SERVIDORES RENOVADOS)*100</t>
  </si>
  <si>
    <t xml:space="preserve"> = (Porcentaje de AVANCE REAL EN PROCESO de ADQUISICIÓN de LICENCIA/Porcentaje de AVANCE programado EN PROCESO de ADQUISICIÓN de LICENCIA)*100</t>
  </si>
  <si>
    <t>P.D.O.R./P.D.O.P.*100</t>
  </si>
  <si>
    <t>? (EP / ? (TEP) * 1 0 0</t>
  </si>
  <si>
    <t xml:space="preserve"> = (AVANCE ALCANZADO/AVANCE programado)*100</t>
  </si>
  <si>
    <t xml:space="preserve"> = (AVANCE ALCANZADO / AVANCE programado)*100</t>
  </si>
  <si>
    <t>ÍNDICE DE COMPETITIVIDAD GLOBAL</t>
  </si>
  <si>
    <t xml:space="preserve"> = (AVANCE ALCANZADO/ADQUISICIONES programadas)*100</t>
  </si>
  <si>
    <t xml:space="preserve"> = ((Total de contratos de obra de tramos de calles contratadas en el año actual/ Total de contratos de obra de tramos de calles contratadas en el año anterior) * 100</t>
  </si>
  <si>
    <t xml:space="preserve"> = ((Total de contratos de obra de tramos de calles contratadas en el año actual/ Total de contratos de obra de tramos de calles contratadas en el año anterior)</t>
  </si>
  <si>
    <t>*((PAGOS DE REFRENDOS EN EL AÑO /PAGOS DE REFRENDOS PROGRAMADOS EN ESTE AÑO))*100</t>
  </si>
  <si>
    <t xml:space="preserve"> =  (NMPR / NMPO) X 100</t>
  </si>
  <si>
    <t xml:space="preserve"> = (AVANCE realizado/AVANCE programado)*100</t>
  </si>
  <si>
    <t xml:space="preserve"> = AVANCE REAL de LA ACTUALIZACIÓN/AVANCE programado de LA ACTUALIZACIÓN*100</t>
  </si>
  <si>
    <t xml:space="preserve"> = (X95/X96)*100</t>
  </si>
  <si>
    <t xml:space="preserve"> = (Porcentaje de AVANCE programado/Porcentaje de AVANCE LOGRADO)*100</t>
  </si>
  <si>
    <t>? (OR / ? (OP)*100</t>
  </si>
  <si>
    <t>? (CSP / ? (CSR) * 1 0 0</t>
  </si>
  <si>
    <t xml:space="preserve"> = (PRESUPUESTOS elaborados de OBRAS de VIVIENDA para LA ZONA RURAL / PRESUPUESTOS Programados de OBRAS de VIVIENDA para LA ZONA RURAL)*100</t>
  </si>
  <si>
    <t>(NUMERO DE PERSONAS CAPACITADAS/NUMERO DE PERSONAS CAPACITADAS PROGRAMADAS)*100</t>
  </si>
  <si>
    <t xml:space="preserve"> = (Número de pagos finiquitos realizados / Número de Pagos finiquitos obligados) X 100</t>
  </si>
  <si>
    <t xml:space="preserve"> =  (NPFR / NPFO) X 100</t>
  </si>
  <si>
    <t>(Avance de programa de mantenimiento y equipamiento de Casa Luis Long realizado/Avance de programa de mantenimiento y equipamiento de Casa de Luis Long programado)*100</t>
  </si>
  <si>
    <t>Contrato de compra programado / Contrato de compra realizado</t>
  </si>
  <si>
    <t>(Número de inmuebles impermeabilizados/Número de inmuebles programados para impermeabilizar)*100</t>
  </si>
  <si>
    <t xml:space="preserve"> =  (AVANCE fÍsico REAL de LA obra de Edificio dos niveles/AVANCE fÍsico programado de LA obra Edificio dos niveles)*100</t>
  </si>
  <si>
    <t>PICMPR/PICMPP*100</t>
  </si>
  <si>
    <t>(Número de documentos integrados al expediente/Numero de documentos integrados programados al expediente)*100</t>
  </si>
  <si>
    <t>ECBAP*100/ECBAR</t>
  </si>
  <si>
    <t>ECDAP*100/ECDAR</t>
  </si>
  <si>
    <t>EVWCAP*100/EVAR</t>
  </si>
  <si>
    <t>EVMAP*100/EVMAR</t>
  </si>
  <si>
    <t>ECMPAP*100/ECMPAR</t>
  </si>
  <si>
    <t>ECCGAP*100/ECCGAR</t>
  </si>
  <si>
    <t>EPCR*100/EPCA</t>
  </si>
  <si>
    <t>(NUMERO DE EXPEDIENTES INTEGRADOS PARA EL FESTIVAL DECEMBRINO /NUMERO DE EXPEDIENTES INTEGRADOS PARA EL FESTIVAL DECEMBRINO PROGRAMADOS)*100</t>
  </si>
  <si>
    <t>(Número de documentos en el expediente de Tecate Bajío 2019 integrados/Total de documentos en el expediente de Tecate Bajío 2019 programados de integrar)*100</t>
  </si>
  <si>
    <t>(Número de documentos en el expediente del Festival Internacional del Globo 2019 integrados/Total de documentos en el expediente del Festival Internacional del Globo 2019 programados de integrar)*100</t>
  </si>
  <si>
    <t>(Número de documentos en el expediente del Festival Internacional de Cine de León 2019 integrados/Total de documentos en el expediente del Festival Internacional de Cine de León 2019 programados de integrar)*100</t>
  </si>
  <si>
    <t>(NUMERO EN LA INTEGRACIÓN DEL EXPEDIENTE DEL OPENING FIG 2019/NUMERO EN LA INTEGRACIÓN DEL EXPEDIENTE DEL OPENING FIG 2019 PROGRAMADO)*100</t>
  </si>
  <si>
    <t>(NUMERO DE DOCUMENTOS INTEGRADOS AL EXPEDIENTE DEL EVENTO LAB KINOROOM 2019/NUMERO DE DOCUMENTOS INTEGRADOS AL EXPEDIENTE DEL EVENTO LAB KINOROOM 2019 PROGRAMADO) *100</t>
  </si>
  <si>
    <t>(Número de documentos en el expediente del Festival Sanha 2019 integrados/Total de documentos en el expediente del Festival Sanha 2019 programados de integrar)*100</t>
  </si>
  <si>
    <t>(Número de documentos en el expediente del Festival Internacional del Caballo 2019 integrados/Total de documentos en el expediente del Festival Internacional del Caballo 2019 programados de integrar)*100</t>
  </si>
  <si>
    <t>(Número de documentos en el expediente de Motofiesta León 2019 integrados/Total de documentos en el expediente de Motofiesta León 2019 programados de integrar)*100</t>
  </si>
  <si>
    <t>(Número de documentos en el expediente del Madero Blues 2019 integrados/Total de documentos en el expediente del Madero Blues 2019 programados de integrar)*100</t>
  </si>
  <si>
    <t>(Número de documentos en el expediente del León Gto Grand Prix Campeonato Nacional de Fórmula Karts 2019 integrados/Total de documentos en el expediente del León Gto Grand Prix Campeonato Nacional de Fórmula Karts 2019 programados de integrar)*100</t>
  </si>
  <si>
    <t>EMLGAP*100/EMLGAR</t>
  </si>
  <si>
    <t>ECCAP*100/ECCAR</t>
  </si>
  <si>
    <t>(Número de gestiones realizadas en la calle Juárez/ Número de gestiones programadas en la calle Juárez) * 100</t>
  </si>
  <si>
    <t xml:space="preserve"> = (Número de OBRAS realizadas / Número de OBRAS programadas) * 100</t>
  </si>
  <si>
    <t>(AECPPZP/TAPECPPZP)*100</t>
  </si>
  <si>
    <t>(AEOGCPSJC/TAPEOPGCPSJC)*100</t>
  </si>
  <si>
    <t>(PAGRAI/PPARAI)*100</t>
  </si>
  <si>
    <t>(SRAPPDH/TSRPAPPDH)*100</t>
  </si>
  <si>
    <t>(NCPIM/TPCPIM)*100</t>
  </si>
  <si>
    <t>(AEMDSMCNNI/TAPEMDSMCNNI)*100</t>
  </si>
  <si>
    <t>((Avance en la elaboración del convenio con COFOCE para Foro GO/Total de avance programado en la elaboración convenio con COFOCE para Foro GO)*100)</t>
  </si>
  <si>
    <t>(Talleres de Certificación realizados/Talleres de Certificación meta) *100</t>
  </si>
  <si>
    <t>(AFEICOSJC/TAPFEICPSJC)*100</t>
  </si>
  <si>
    <t>(AFEICPV/TAPFEICPV)*100</t>
  </si>
  <si>
    <t>(PARCM/PPRCM)*100</t>
  </si>
  <si>
    <t xml:space="preserve"> = (Indices emitidos por LA ONU actuales - Indice emitidos EN año anterior por LA ONU)</t>
  </si>
  <si>
    <t xml:space="preserve"> = (Números de Apoyos entregados / Números de Apoyos Programados)*100</t>
  </si>
  <si>
    <t xml:space="preserve"> = (Laboratorio de biología molecular creado y operado/Laboratorio de biología molecular programado)*100</t>
  </si>
  <si>
    <t xml:space="preserve"> =  (Laboratorio equipado/ Laboratorio programado)*100</t>
  </si>
  <si>
    <t xml:space="preserve"> =  (Laboratorio operado/ Laboratorio programado)*100</t>
  </si>
  <si>
    <t xml:space="preserve"> =  (Convenio para un evento de valor agregado firmado /Convenio para un evento de valor agregado programado)*100</t>
  </si>
  <si>
    <t xml:space="preserve"> =  (Convenio firmado / Convenio programado)*100</t>
  </si>
  <si>
    <t xml:space="preserve"> =  (Convenio firmado / Convenio programado) * 100</t>
  </si>
  <si>
    <t xml:space="preserve"> =  (Porcentaje de jornales entregados / Porcentaje de jornales Programados ) *100</t>
  </si>
  <si>
    <t xml:space="preserve"> =  (Número de solicitudes recibidas / Número de solicitudes programadas)*100</t>
  </si>
  <si>
    <t xml:space="preserve"> = (Número de hectáreas apoyadas con insumos agrícolas / Número de hectáreas programadas con insumos agrícolas)*100</t>
  </si>
  <si>
    <t xml:space="preserve"> = (subsidios otorgados para el mejoramiento GENETICO / subsidios Programados para el mejoramiento GENETICO) * 100</t>
  </si>
  <si>
    <t xml:space="preserve"> =  ( Convenio firmado /Convenio programado) * 100</t>
  </si>
  <si>
    <t xml:space="preserve"> = (NUMERO de CABEZAS de GANADO VACUNADAS/ NUMERO de CABEZAS de GANADO programadas para VACUNAS)*100</t>
  </si>
  <si>
    <t xml:space="preserve"> = (Convenios firmados/Convenios Programados)*100</t>
  </si>
  <si>
    <t xml:space="preserve"> = (REUNIONES de SEGUIMIENTO realizadas/ REUNIONES de SEGUIMIENTO programadas)*100</t>
  </si>
  <si>
    <t xml:space="preserve"> = Población afiliada al seguro popular/Total de LA Población del Municipio de León*100</t>
  </si>
  <si>
    <t xml:space="preserve"> = Número de acciones realizadas para LA ciudadanía/Número de acciones programadas para LA ciudadanía*100</t>
  </si>
  <si>
    <t xml:space="preserve"> = Número de ADQUISICIONES de CUADRO MATERIALES MÉDICOS realizados/Número de ADQUISICIONES de CUADRO de MATERIALES MÉDICOS Programados*100</t>
  </si>
  <si>
    <t xml:space="preserve"> = RED de PROFESIONALES de LA SALUD EN el MODELO de PATOLOGIA DUAL realizados/RED de PROFESIONALES de LA SALUD EN el MODELO de PATOLOGIA DUAL Programados*100</t>
  </si>
  <si>
    <t xml:space="preserve"> = NUMERO de campañas realizadas de ALCOHOL y CONDUCCIÓN, para LA PREVENCIÓN de ACCIDENTES VIALES EN el Municipio de León/NUMERO de campañas programadas de ALCOHOL y CONDUCCIÓN, para LA PREVENCIÓN de ACCIDENTES VIALES EN el Municipio de León*100</t>
  </si>
  <si>
    <t>AVANCE FÍSICO PROGRAMADO / AVANCE FÍSICO ALCANZADO X 100  =  AVANCE FÍSICO LOGRADO</t>
  </si>
  <si>
    <t xml:space="preserve"> = (Número de acciones realizadas EN Actividades agrícolas / Número de acciones programadas EN Actividades agrícolas)*100</t>
  </si>
  <si>
    <t xml:space="preserve"> = (subsidios otorgados para el USO EFICIENTE del AGUA / subsidios Programados para el USO EFICIENTE del AGUA)*100</t>
  </si>
  <si>
    <t xml:space="preserve"> = obra REALIZADA EN los diversos PANTEONES municipales/obra PROGRAMADA EN los diversos PANTEONES municipales*100</t>
  </si>
  <si>
    <t xml:space="preserve"> = Número de SUPERVISIONES de AVANCES realizados de LA CONSTRUCCIÓN EN los PANTEONES ANTE LA DIRECCIÓN de obra PÚBLICA/Número de SUPERVISIONES de AVANCES Programados de LA CONSTRUCCIÓN EN los PANTEONES ANTE LA DIRECCIÓN de obra PÚBLICA*100</t>
  </si>
  <si>
    <t xml:space="preserve"> = Porcentaje de SOLICITUD de COMPRA realizado del SISTEMA de REFRIGERACIÓN para LA CARNE de AVE SACRIFICADA/Porcentaje de SOLICITUD de COMPRA programado del SISTEMA de REFRIGERACIÓN para LA CARNE de AVE SACRIFICADA*100</t>
  </si>
  <si>
    <t xml:space="preserve"> = (ADQUISICIÓN de CARGADOR ELECTRICO programado/ADQUISICIÓN de CARGADOR ELÉCTRICO ENTREGADO )*100</t>
  </si>
  <si>
    <t>(Programa Municipal elaborado/Programa Municipal programado)*100</t>
  </si>
  <si>
    <t>(Contrato realizado/Contrato programado)*100</t>
  </si>
  <si>
    <t xml:space="preserve"> = (NUMERO de acciones realizadas EN AREAS INUNDABLES EN ZONA RURAL/NUMERO de acciones programadas EN AREAS INUNDABLES EN ZONA RURAL)*100</t>
  </si>
  <si>
    <t xml:space="preserve"> = ( NUMERO de OBRAS de LIMPIEZA realizadas EN ARROYOS de LA ZONA RURAL/NUMERO de OBRAS de LIMPIEZA programadas EN ARROYOS de LA ZONA RURAL)*100</t>
  </si>
  <si>
    <t>SE+BP</t>
  </si>
  <si>
    <t>TT/AE</t>
  </si>
  <si>
    <t>EE/RR</t>
  </si>
  <si>
    <t xml:space="preserve"> = (Porcentaje de MANTENIMIENTOS realizados/Porcentaje de MANTENIMIENTOS Programados)*100</t>
  </si>
  <si>
    <t>EA/EA</t>
  </si>
  <si>
    <t>DP+SP</t>
  </si>
  <si>
    <t>RO+SO</t>
  </si>
  <si>
    <t>RA/TP</t>
  </si>
  <si>
    <t>OR/TT</t>
  </si>
  <si>
    <t>RO/AO</t>
  </si>
  <si>
    <t xml:space="preserve"> = (MANTENIMIENTO del POZO del VIVERO MUNICIPAL programado/ MANTENIMIENTO del POZO del VIVERO MUNICIPAL realizado)*100</t>
  </si>
  <si>
    <t>RP/TT</t>
  </si>
  <si>
    <t>AO/TT</t>
  </si>
  <si>
    <t>R0/LPT</t>
  </si>
  <si>
    <t>IN/PN</t>
  </si>
  <si>
    <t>CR/TT</t>
  </si>
  <si>
    <t>EA/EP</t>
  </si>
  <si>
    <t>PE/TT</t>
  </si>
  <si>
    <t>MO/RL</t>
  </si>
  <si>
    <t>AI/TT</t>
  </si>
  <si>
    <t>EN/EP</t>
  </si>
  <si>
    <t>PT/PS</t>
  </si>
  <si>
    <t>AE/TT</t>
  </si>
  <si>
    <t xml:space="preserve"> = (AVANCE REAL del anteproyecto/AVANCE programado del anteproyecto)*100</t>
  </si>
  <si>
    <t xml:space="preserve"> = (Porcentaje de AVANCE de equipamiento programado/ Porcentaje de AVANCE de equipamiento realizado)*100</t>
  </si>
  <si>
    <t xml:space="preserve"> = (ADQUISICION de TANQUE NODRIZA y ASPERSOR programado/ADQUISION de TANQUE NODRIZA y ASPERSOR realizado)*100</t>
  </si>
  <si>
    <t>NO DEFINIDAS</t>
  </si>
  <si>
    <t>Municipio de Leon
INDICADORES DE RESULTADOS
DEL 1 DE ENERO AL 30 DE JUNIO</t>
  </si>
  <si>
    <t>1. GOBIERNO</t>
  </si>
  <si>
    <t>2. DESARROLLO SOCIAL</t>
  </si>
  <si>
    <t>3. DESARROLLO ECONÓMICO</t>
  </si>
  <si>
    <t>PORCENTAJE DE AVANCE EN EL PAGO DE ESTIMACIONES</t>
  </si>
  <si>
    <t>PORCENTAJE DE AVANCE EN LA CONTRATACIÓN DE LA SUPERVISION EXTERNA DE OBRAS</t>
  </si>
  <si>
    <t>PORCENTAJE DE AVANCE EN EL MANTENIMIENTO INTEGRAL A LA INFRAESTRUCTURA VIAL Y URBANA (ALUMBRADO PUBLICO, VIALIDADES Y ESPACIOS PUBLICOS)</t>
  </si>
  <si>
    <t>PORCENTAJE DE AVANCE EN LA CONTRATACIÓN DE AMPLIACIONES EN MONTO DE CONTRATOS VIGENTES</t>
  </si>
  <si>
    <t>PORCENTAJE DE AVANCE EN LA SOLICITUD DE AMPLIACIONES EN MONTO DE CONTRATOS VIGENTES</t>
  </si>
  <si>
    <t>PORCENTAJE DE AVANCE EN LA CONTRATACIÓN DE LA REALIZACIÓN DE PRUEBAS DE LABORATORIO</t>
  </si>
  <si>
    <t>PORCENTAJE DE AVANCE EN LA GESTION DE RECURSOS PARA LABORATORIO VERIFICADOR</t>
  </si>
  <si>
    <t>VARIACIÓN PORCENTUAL DE MANTENIMIENTOS A LA INFRAESTRUCTURA URBANA</t>
  </si>
  <si>
    <t>PORCENTAJE DE AVANCE EN LA CONTRATACION DE OBRAS DE MANTENIMIENTO URBANO</t>
  </si>
  <si>
    <t>VARIACIÓN PORCENTUAL DE MANTENIMIENTO A LA INFRAESTRUCTURA VIAL Y URBANA</t>
  </si>
  <si>
    <t>PORCENTAJE DE AVANCE EN EL MANTENIMIENTO MENOR DE VIALIDADES</t>
  </si>
  <si>
    <t>PORCENTAJE DE AVANCE EN LA CONTRATACIÓN DE OBRAS PRIORITARIA QUE NO SE ENCUENTRAN INCLUIDAS EN PROGRAMA DE GOBIENO</t>
  </si>
  <si>
    <t>PORCENTAJE DE AVANCE EN LA GESTION DE RECURSOS PARA OBRA INSTITUCIONAL</t>
  </si>
  <si>
    <t>VARIACIÓN EN LAS ACCIONES ESTRATÉGICAS NO CONTEMPLADAS EN EL PROGRAMA DE GOBIERNO REALIZADAS EN EL MUNICIPIO DE LEÓN.</t>
  </si>
  <si>
    <t>PORCENTAJE DE AVANCE EN LA CONTRATACIÓN DE PROYECTOS EJECUTIVOS DIVERSOS</t>
  </si>
  <si>
    <t>PORCENTAJE DE AVANCE EN LA GESTIOS DE RECURSOS PARA PROYECTOS EJECUTIVOS DIVERSOS</t>
  </si>
  <si>
    <t>PORCENTAJE DE REMANENTE APLICADO AL PROYECTO EJECUTIVO DERIVADO DE BODEGAS MUNICIPALES O.C. 288 DEL CONTRATO AH096150</t>
  </si>
  <si>
    <t>VARIACIÓN PORCENTUAL DE ELABORACIÓN DE PROYECTOS EJECUTIVOS DIVERSOS</t>
  </si>
  <si>
    <t>VARIACIÓN PORCENTUAL DE ACCIONES DE REMEDIACION DE IMPACTO AMBIENTAL</t>
  </si>
  <si>
    <t>PORCENTAJE DE AVANCE EN LA CONTRATACIÓN DE ACCIONES DE REMEDIACIÓN</t>
  </si>
  <si>
    <t>PORCENTAJE DE AVANCE EN LA GESTION DE RECURSOS PARA REMEDIACIÓN</t>
  </si>
  <si>
    <t>PORCENTAJE DE AVANCE EN LA GESTION DE RECURSOS PARA SUPERVISION EXTERNA DE RAMO 33</t>
  </si>
  <si>
    <t>NÚMERO DE EQUIPAMIENTOS DE DEFENSA Y SEGURIDAD ADQUIRIDOS</t>
  </si>
  <si>
    <t>NUMERO DE MUNICIONES Y CARGADORES ADQUIRIDOS</t>
  </si>
  <si>
    <t>NÚMERO DE ARMAS LARGA ADQUIRIDAS</t>
  </si>
  <si>
    <t>PORCENTAJE DE AVANCE EL EN DESARROLLO DE LOS CUERPOS POLICIALES</t>
  </si>
  <si>
    <t>REESTRUCTURA REALIZADA</t>
  </si>
  <si>
    <t>GASTO DE OPERACIÓN EJERCIDO</t>
  </si>
  <si>
    <t>NUMERO DE PROYECTOS PARA LA PREVENCIÓN DE LA VIOLENCIA REALIZADOS</t>
  </si>
  <si>
    <t>NUMERO DE PROYECTOS EN MATERIA DE PREVENCIÓN FAMILIAR Y DE GENERO, Y SU EVALUACIÓN REALIZADOS</t>
  </si>
  <si>
    <t>NUMERO DE PROYECTOS EN MATERIA DE PREVENCIÓN ESCOLAR, Y SU EVALUACIÓN REALIZADOS</t>
  </si>
  <si>
    <t>PORCENTAJE DEL ESTADO DE FUERZA DEL MUNICIPIO DE LEÓN CON EVALUACIONES VIGENTES EN MATERIA DE CONTROL Y CONFIANZA.</t>
  </si>
  <si>
    <t>NUMERO DE EVALUACIONES DE CONTROL Y CONFIANZA REALIZADAS A ELEMENTOS DE NUEVO INGRESO</t>
  </si>
  <si>
    <t>NUMERO DE EVALUACIONES DE CONTROL Y CONFIANZA REALIZADAS A ELEMENTOS ACTIVOS</t>
  </si>
  <si>
    <t>NUMERO DE TALLERES Y CAPACITACIONES IMPARTIDAS</t>
  </si>
  <si>
    <t>NUMERO DE ELEMENTOS QUE ASISTIERON A LA CAPACITACIÓN FORMACIÓN INICIAL PARA ELEMENTOS EN ACTIVO</t>
  </si>
  <si>
    <t>NUMERO DE ELEMENTOS QUE ASISTIERON AL TALLER INVESTIGACIÓN CRIMINAL CONJUNTA</t>
  </si>
  <si>
    <t>NUMERO DE ELEMENTOS QUE ASISTIERON AL TALLER LA FUNCIÓN POLICIAL Y SU EFICACIA EN LOS PRIMEROS ACTOS DE INVESTIGACIÓN</t>
  </si>
  <si>
    <t>NUMERO DE ELEMENTOS QUE ASISTIERON AL TALLER LA FUNCIÓN DEL PRIMER RESPONDIENTE Y LA CIENCIA FORENCE APLICADA EN EL LUGAR DE LOS HECHOS</t>
  </si>
  <si>
    <t>NUMERO DE ELEMENTOS EVALUADOS EN COMPETENCIAS BÁSICAS DE LA FUNCIÓN PARA POLICIAS MUNICIPALES</t>
  </si>
  <si>
    <t>NUMERO DE ELEMENTOS EVALUADOS EN SU DESEMPEÑO</t>
  </si>
  <si>
    <t>NUMERO DE ELEMENTOS QUE ASISTIERON A LA CAPACITACIÓN POLICIA DE PROXIMIDAD CON PERSPECTIVA DE GÉNERO</t>
  </si>
  <si>
    <t>NUMERO DE ELEMENTOS QUE ASISTIERON A LA CAPACITACIÓN ANÁLISIS CRIMINAL Y PRODUCTOS DE INVESTIGACIÓN</t>
  </si>
  <si>
    <t>NUMERO DE ELEMENTOS QUE ASISTIERON A LA CAPACITACIÓN LA POLICIA Y SU ACTUACIÓN ANTE LA VÍCTIMA EN EL NUEVO SISTEMA DE JUSTICIA PENAL</t>
  </si>
  <si>
    <t>NUMERO DE ELEMENTOS QUE ASISTIERON A LA CAPACITACIÓN COMPETENCIAS BÁSICAS DE LA FUNCIÓN POLICIAL</t>
  </si>
  <si>
    <t>NUMERO DE ELEMENTOS QUE ASISTIERON AL TALLER LA ACTUACIÓN DEL POLICIA EN JUCIO ORAL</t>
  </si>
  <si>
    <t>PORCENTAJE DE AVANCE EN LA DIFUSIÓN INTERNA PARA LA PROMOCIÓN PARA POLICÍA MUNICIPAL</t>
  </si>
  <si>
    <t>PORCENTAJE DE AVANCE EN LA DIFUSIÓN EXTERNA PARA LA PROMOCIÓN PARA POLICÍA MUNICIPAL</t>
  </si>
  <si>
    <t>NUMERO DE ELEMENTOS QUE ASISTIERON A LA CAPACITACIÓN FORMACIÓN INICIAL PARA ASPIRANTES A ELEMENTOS DE SEGURIDAD PÚBLICA</t>
  </si>
  <si>
    <t>NUMERO DE ELEMENTOS QUE ASISTIERON A LA CAPACITACIÓN DE ATENCIÓN A VÍCTIMAS</t>
  </si>
  <si>
    <t>NUMERO DE ELEMENTOS DE LA SECRETARIA DE SEGURIDAD QUE ASISTIERON AL CURSOS Y TALLERES PROGRAMADOS DESDE EL ANEXO TÉCNICO PARA LA PROFESIONALIZACIÓN DE LAS INSTITUCIONES DE SEGURIDAD PÚBLICA</t>
  </si>
  <si>
    <t>NUMERO DE ADQUISICIONES PARA EL FORTALECIMIENTO DE PROGRAMAS PRIORITARIOS</t>
  </si>
  <si>
    <t>NUMERO DE INSIGNIAS Y DIVISAS ADQUIRIDAS</t>
  </si>
  <si>
    <t>NUMERO DE CHALECOS ADQUIRIDOS</t>
  </si>
  <si>
    <t>NUMERO DE ARMAS LARGAS ADQUIRIDAS</t>
  </si>
  <si>
    <t>NUMERO DE FORNITURAS ADQUIRIDAS</t>
  </si>
  <si>
    <t>NUMERO DE CASCOS PARA CICLISTA ADQUIRIDOS</t>
  </si>
  <si>
    <t>NUMERO DE PANTALONES ADQUIRIDOS</t>
  </si>
  <si>
    <t>NUMERO DE CASCOS PARA MOTOCICLISTA ADQUIRIDOS</t>
  </si>
  <si>
    <t>NUMERO DE GAS LACRIMÓGENO ADQUIRIDOS</t>
  </si>
  <si>
    <t>NUMERO DE MUNICIONES PARA ARMA CORTA ADQUIRIDOS</t>
  </si>
  <si>
    <t>NUMERO DE MUNICIONES PARA ARMA LARGA ADQUIRIDOS</t>
  </si>
  <si>
    <t>NUMERO DE CANDADOS ADQUIRIDOS</t>
  </si>
  <si>
    <t>NUMERO DE BOTAS ADQUIRIDAS</t>
  </si>
  <si>
    <t>NUMERO DE ZAPATOS TIPO CHOCLO ADQUIRIDOS</t>
  </si>
  <si>
    <t>NUMERO DE CAMISOLAS Y/O CAMISAS ADQUIRIDAS</t>
  </si>
  <si>
    <t>NUMERO DE BIENES ADQUIRIDOS DE ACUERDO AL ANEXO TÉCNICO PARA EL FORTALECIMIENTO DE PROGRAMAS PRIORITARIOS LOCALES DE LAS INSTITUCIONES DE SEGURIDAD PÚBLICA E IMPARTICIÓN DE JUSTICIA</t>
  </si>
  <si>
    <t>PORCENTAJE DE NUEVAS PUNTOS DEL SISTEMA DE VIDEOVIGILANCIA IMPLEMENTADOS</t>
  </si>
  <si>
    <t>PORCENTAJE DE AVANCE EN LA CAPACITACIÓN</t>
  </si>
  <si>
    <t>NUMERO DE BLOCKS DE FORMATOS ADQUIRIDOS</t>
  </si>
  <si>
    <t>NUMERO DE CINTA AMARILLA ADQUIRIDAS</t>
  </si>
  <si>
    <t>NUMERO DE ROLLO DE PAPEL ALUMINIO ADQUIRIDOS</t>
  </si>
  <si>
    <t>NUMERO DE BIENES ADQUIRIDOS DE ACUERDO AL ANEXO TÉCNICO PARA LA IMPLEMENTACIÓN Y DESARROLLO DEL SISTEMA DE JUSTICIA PENAL</t>
  </si>
  <si>
    <t>POCENTAJE DE EQUIPO ENTREGADO</t>
  </si>
  <si>
    <t>NÚMERO DE BECAS OTORGADAS A LOS ASPIRANTES A FORMAR PARTE DE LOS ELEMENTOS DE SEGURIDAD PÚBLICA</t>
  </si>
  <si>
    <t>PORCENTAJE DE AVANCE EN LA ADQUISICIÓN DE EQUIPAMIENTO DE LA 9NA. ESTACIÓN DE BOMBEROS</t>
  </si>
  <si>
    <t>NÚMERO DE EQUIPAMIENTO PERSONAL ADQUIRIDO</t>
  </si>
  <si>
    <t>NUMERO VEHICULOS ADQUIRIDOS</t>
  </si>
  <si>
    <t>PORCENTAJE DE AVANCE EN LA CONSTRUCCIÓN DE LA ESTACIÓN NO. 9 DE BOMBEROS</t>
  </si>
  <si>
    <t>PORCENTAJE DE INFRAESTRUCTURA Y EQUIPAMIENTO PARA LA SECRETARÍA DE SEGURIDAD PÚBLICA ADQUIRIDO</t>
  </si>
  <si>
    <t>PORCENTAJE DE AVANCE EN LA REMODELACIÓN DE LAS INSTALACIONES DE TRANSITO MUNICIPAL</t>
  </si>
  <si>
    <t>NUMERO DE MOBILIARIO Y EQUIPOS ADQUIRIDOS PARA LA DIRECCIÓN GENERAL DE OFICIALES CALIFICADORES</t>
  </si>
  <si>
    <t>PORCENTAJE DE AUTOMATIZACIÓN DE LAS REJAS EN LOS SEPAROS DE LAS DELEGACIONES NORTE Y PONIENTE</t>
  </si>
  <si>
    <t>NÚMERO DE RADIOS DE PROTOCOLO TETRA ADQUIRIDOS</t>
  </si>
  <si>
    <t>NUMERO DE EQUIPOS SMART ADQUIRIDOS</t>
  </si>
  <si>
    <t>NUMERO DE AMBULANCIAS DE URGENCIAS ADQUIRIDAS</t>
  </si>
  <si>
    <t>NUMERO DE EQUIPOS COMPLETOS PARA EL COMBATE A INCENDIOS ADQUIRIDOS</t>
  </si>
  <si>
    <t>NUMERO DE EQUIPO Y PRENDAS PARA LOS BRIGADISTAS COMUNITARIOS ADQUIRIDOS</t>
  </si>
  <si>
    <t>PORCENTAJE DE EQUIPO ADQUIRIDO PARA EL CENTRO TÉCNICO</t>
  </si>
  <si>
    <t>PORCENTAJE DE AVANCE EN EL PAGO A PROVEEDOR POR LA REHABILITACIÓN DEL CUARTEL DE LA POLICÍA MONTADA</t>
  </si>
  <si>
    <t>PORCENTAJE DE AVANCE EN LA ADQUISICIÓN, OBRA E INSTALACIÓN DEL ELEVADOR</t>
  </si>
  <si>
    <t>PORCENTAJE DE AVANCE EN EL PAGO A PROVEEDOR</t>
  </si>
  <si>
    <t>NUMERO DE EQUIPAMIENTO ADQUIRIDO</t>
  </si>
  <si>
    <t>PORCENTAJE DE AVANCE EN EL ACONDICIONAMIENTO Y EL EQUIPAMIENTO DEL ÁREA OPERATIVA</t>
  </si>
  <si>
    <t>ADQUISICIÓN DE LA UNIDAD DE MANDO MOVIL</t>
  </si>
  <si>
    <t>DISEÑO DEL MODELO DE NEGOCIOS QUE GENERE ESTRATEGIAS, PLANES Y POLÍTICAS QUE ESTABLEZCAN UN CAMINO HACIA LA SOSTENIBILIDAD FINANCIERA PARA LA ACADEMIA DE SEGURIDAD PÚBLICA</t>
  </si>
  <si>
    <t>MODELO DE NEGOCIOS EN LA ACADEMIA DE SEGURIDAD PÚBLICA IMPLEMENTADO</t>
  </si>
  <si>
    <t>PORCENTAJE DE CENTROS DE ATENCIÓN A VÍCTIMAS HABILITADOS</t>
  </si>
  <si>
    <t>PORCENTAJE DE AVANCE EN LAS OBRAS</t>
  </si>
  <si>
    <t>PORCENTAJE DE AVANCE EN LA GESTIÓN</t>
  </si>
  <si>
    <t>PORCENTAJE DE BIENES ADQUIRIDOS</t>
  </si>
  <si>
    <t>PAGO GENERADO AL PROVEEDOR DE LOS KITS DE UNIFORMES PARA EL PERSONAL DE LOS CAVS</t>
  </si>
  <si>
    <t>NUMERO DE PAGOS REALIZADOS POR LA RENTA DE CELULARES Y IPADS PARA LOS CAVS</t>
  </si>
  <si>
    <t>TASA DE PERSONAL OPERATIVO INCREMENTADO</t>
  </si>
  <si>
    <t>NUMERO DE UNIFORMES Y EQUIPAMIENTO ADQUIRIDOS PARA EL PERSONAL INCREMENTADO</t>
  </si>
  <si>
    <t>NUMERO DE VEHICULOS ADQUIRIDOS</t>
  </si>
  <si>
    <t>NUMERO DE BIENES ADQUIRIDOS</t>
  </si>
  <si>
    <t>PORCENTAJE DE AVANCE EN LA ADAPTACIÓN DE LOS JUZGADOS CÍVICOS.</t>
  </si>
  <si>
    <t>PORCENTAJE DE PERSONAS SANCIONADAS CANALIZADAS A TRABAJO EN FAVOR DE LA COMUNIDAD</t>
  </si>
  <si>
    <t>NUMERO DE GRUPOS CONFORMADOS</t>
  </si>
  <si>
    <t>PORCENTAJE DE CAPACITACIONES IMPARTIDAS</t>
  </si>
  <si>
    <t>PAGO GENERADO A LOS PROVEEDORES DE LOS SERVICIOS DE CAPACITACIÓN</t>
  </si>
  <si>
    <t>NUMERO DE KITS DE EQUIPAMIENTO TÁCTICO ADQUIRIDO</t>
  </si>
  <si>
    <t>PORCENTAJE DE AVANCE EN LA GESTIÓN Y CONSTRUCCIÓN DEL CENTRO DE SEGURIDAD PÚBLICA EN EL PONIENTE DE LA CIUDAD</t>
  </si>
  <si>
    <t>PORCENTAJE DE AVANCE EN LA CONSTRUCCIÓN DEL CENTRO DE SEGURIDAD PÚBLICA EN EL PONIENTE DE LA CIUDAD</t>
  </si>
  <si>
    <t>PORCENTAJE DE AVANCE EN LA ELABORACIÓN DEL PROYECTO EJECUTIVO PARA EL CENTRO DE SEGURIDAD PÚBLICA EN EL PONIENTE DE LA CIUDAD</t>
  </si>
  <si>
    <t>PORCENTAJE DE AVANCE EN LA GESTIÓN Y CONSTRUCCIÓN DEL EDIFICIO CENTRAL DE LA SSPL</t>
  </si>
  <si>
    <t>REUNIÓN CON OBRA PÚBLICA PARA ESPECIFICACIONES DEL EDIFICIO CENTRAL DE LA SSPL</t>
  </si>
  <si>
    <t>PORCENTAJE DE AVANCE EN LA ELABORACIÓN DEL PROYECTO EJECUTIVO PARA EL EDIFICIO CENTRAL DE LA SSPL</t>
  </si>
  <si>
    <t>PORCENTAJE DE CUMPLIMIENTO DE LA DIFUSIÓN Y CAPACITACIÓN</t>
  </si>
  <si>
    <t>PORCENTAJE DE ELABORACIÓN DE LA CAMPAÑA Y CAPACITACIÓN</t>
  </si>
  <si>
    <t>PORCENTAJE DE LA EJECUCIÓN DEL PLAN DE RECLUTAMIENTO Y CAPACITACIÓN</t>
  </si>
  <si>
    <t>PORCENTAJE DE LA EVALUACIÓN DE LAS CAMPAÑAS Y CAPACITACIONES</t>
  </si>
  <si>
    <t>PORCENTAJE DE CUMPLIMIENTO EN EL PAGO DE REFRENDO DE LA CENTIFICACIÓN DE LA ACADEMIA</t>
  </si>
  <si>
    <t>PORCENTAJE DE CUMPLIMIENTO DE LA ACTUALIZACIÓN DE ESTÁNDARES</t>
  </si>
  <si>
    <t>PORCENTAJE DE EVIDENCIAS ENTREGADAS</t>
  </si>
  <si>
    <t>PORCENTAJE DE CUMPLIMIENTO EN LA ACTUALIZACIÓN DEL MANUAL DE PROCEDIMIENTOS</t>
  </si>
  <si>
    <t>PORCENTAJE DE IMPLEMETACIÓN EN LA REMODELACIÓN DE INFRAESTRUCTURA Y EQUIPO ADECUADO PARA LA AMSPLG REMODELADA Y DOTADA</t>
  </si>
  <si>
    <t>PORCENTAJE DE CUMPLIMIENTO EN EL PROCESO DE OBRA</t>
  </si>
  <si>
    <t>PORCENTAJE DE CUMPLIMIENTO EN EL PROCESO DE ADQUISICIONES</t>
  </si>
  <si>
    <t>PORCENTAJE DE CUMPLIMIENTO EN EL PROCESO DE ADQUISICIÓN DEL SOFTWARE</t>
  </si>
  <si>
    <t>PORCENTAJE DE AVANCE EN LA IMPLEMENTACION DE 3 PROYECTOS DE MONITOREO Y VIDEO VIGILANCIA INTELIGENTE</t>
  </si>
  <si>
    <t>PORCENTAJE DE AVANCE DE LA ADQUISICION DE POSTES DE ENLACE CIUDADANO</t>
  </si>
  <si>
    <t>PORCENTAJE DE AVANCE DE LA ADQUISICION DE CAMARAS DE VIDEOVIGILANCIA COLABORATIVA</t>
  </si>
  <si>
    <t>PORCENTAJE DE AVANCE PARA LA ADQUISICION DE PUNTOS DE MONITOREO INTELIGENTE</t>
  </si>
  <si>
    <t>PORCENTAJE DE AVANCE DE LA ADQUISICION DE DRONES</t>
  </si>
  <si>
    <t>PORCENTAJE DE AVANCE PARA LA ADQUISICION DE 10 ARCOS CARRETEROS</t>
  </si>
  <si>
    <t>NÚMERO DE KITS DE VÍDEOVIGILANCIA ADQUIRIDOS</t>
  </si>
  <si>
    <t>PORCENTAJE DE AVANCE EN LA ADQUISICIÓN E INSTALACIÓN DE VIDEOWALL</t>
  </si>
  <si>
    <t>NUMERO DE CAPACITACIONES OTORGADAS</t>
  </si>
  <si>
    <t>ADQUISICIÓN DE EQUIPAMIENTO TECNOLÓGICO PARA C4</t>
  </si>
  <si>
    <t>ADQUISICIÓN DEL SISTEMA DE AUDIO DE 16 CANALES</t>
  </si>
  <si>
    <t>NÚMERO DE AERONAVES PILOTADAS A DISTANCIA ADQUIRIDAS</t>
  </si>
  <si>
    <t>PORCENTAJE DE AVANCE DE GESTION ADMINISTRATIVA DEL EQUIPAMIENTO DE LAS COMANDANCIAS DE POLICIA Y TRANSITO</t>
  </si>
  <si>
    <t>ADQUISICION DE 20 KITS DE EQUIPAMIENTO PARA COMANDANCIAS DE POLICIA</t>
  </si>
  <si>
    <t>ADQUISICION DE 3 KITS DE EQUIPAMIENTO PARA COMANDANCIAS DE TRANSITO</t>
  </si>
  <si>
    <t>PORCENTAJE DE IMPLEMENTACIÓN DE LA INFRAESTRUCTURA DE TECNOLOGÍA INTEGRAL</t>
  </si>
  <si>
    <t>NUMERO DE EQUIPAMIENTO TECNOLÓGICO DE LA INFRAESTRUCTURA DE LA SSP</t>
  </si>
  <si>
    <t>ADQUISICION DE LICENCIAMIENTOS</t>
  </si>
  <si>
    <t>PORCENTAJE DE PARQUES DE BARRIO HABILITADOS</t>
  </si>
  <si>
    <t>PORCENTAJE DE ANTEPROYECTOS ELABORADOS</t>
  </si>
  <si>
    <t>PORCENTAJE DE MEDICION DE AVANCE DE OBRA</t>
  </si>
  <si>
    <t>PORCENTAJE DE MEDICION DE AVANCE DE PROYECTOS EJECUTIVOS</t>
  </si>
  <si>
    <t>PORCENTAJE DE AVANCE DE ACCIONES DE RECUPERACION DEL ENTORNO REALIZADAS</t>
  </si>
  <si>
    <t>PORCENTAJE DE AVANCE FISICO DE ACCIONES DE RECUPERACION DEL ENTORNO PARA LA SEGURIDAD CIUDADANA</t>
  </si>
  <si>
    <t>PORCENTAJE DE AVANCE FISICO DE PARTICIPANTES EN ACCIONES DE RECUPERACION DEL ENTORNO PARA LA SEGURIDAD CIUDADANA</t>
  </si>
  <si>
    <t>PORCENTAJE DE AVANCE FISICO EN LAS ADECUACIONES A LA BIBLIOTECA MUNICIPAL EN VILLAS DE SAN JUAN</t>
  </si>
  <si>
    <t>PORCENTAJE DE PLACAS DE NOMENCLATURA INSTALADAS</t>
  </si>
  <si>
    <t>PORCENTAJE DE AVANCE FISICO DE NÚMERO DE PERSONAS EN PROGRAMA "YO PUEDO, GTO. PUEDE" (SOCIOEDUCATIVO) CAPACITADAS</t>
  </si>
  <si>
    <t>PORCENTAJE DE COLECTIVOS CONFORMADOS</t>
  </si>
  <si>
    <t>PORCENTAJE DE SESIONES FORMATIVAS IMPARTIDAS</t>
  </si>
  <si>
    <t>PORCENTAJE DE EVENTOS PARA JÓVENES DE COLECTIVOS JUVENILES REALIZADOS</t>
  </si>
  <si>
    <t>PORCENTAJE DE INTERVENCIONES EN ESPACIOS PUBLICOS</t>
  </si>
  <si>
    <t>PORCENTAJE DE TALLERES FORMATIVOS IMPARTIDOS</t>
  </si>
  <si>
    <t>PORCENTAJE DE JÓVENES CON UN PROYECTO DE VIDA IMPULSADOS</t>
  </si>
  <si>
    <t>PORCENTAJE DE EVENTOS REALIZADOS POR EL PROGRAMA LOBO</t>
  </si>
  <si>
    <t>PORCENTAJE DE AVANCE DE LAS INTERVENCIONES DE LOS TERRITORIOS CULTURALES</t>
  </si>
  <si>
    <t>PORCENTAJE DE ESPACIOS PUBLICOS VECINALES AUTOGESTIVOS REHABILITADOS</t>
  </si>
  <si>
    <t>PORCENTAJE DE MEDICION DE AVANCE FINANCIERO DE OBRA ESPACIOS PUBLICOS (RECURSO MUNICIPAL) 2018</t>
  </si>
  <si>
    <t>PORCENTAJE DE MEDICION DE AVANCE FISICO DE OBRA (RECURSO FEDERAL) 2018</t>
  </si>
  <si>
    <t>PORCENTAJE DE MEDICION DE AVANCE DE EQUIPAMIENTOS 2018</t>
  </si>
  <si>
    <t>PORCENTAJE DE ESPACIOS DE CONVIVENCIA REHABILITADOS EN COMUNIDADES RURALES.</t>
  </si>
  <si>
    <t>PORCENTAJE DE CONTRATOS FIRMADOS PARA OBRAS EN ESPACIOS DE CONVIVENCIA</t>
  </si>
  <si>
    <t>PORCENTAJE DE ESCUELAS CON ENTORNOS SEGUROS</t>
  </si>
  <si>
    <t>PORCENTAJE DE PROYECTOS ELABORADOS EN MATERIA DE CONVIVENCIA ESCOLAR</t>
  </si>
  <si>
    <t>PORCENTAJE DE DOCENTES CAPACITADOS</t>
  </si>
  <si>
    <t>PORCENTAJE DE AVANCE DE CENTRO COMUNITARIO CONSTRUIDO</t>
  </si>
  <si>
    <t>PORCENTAJE DE MEDICION DE AVANCE FISICO DE OBRA 1ERA ETAPA</t>
  </si>
  <si>
    <t>CENTROS COMUNITARIOS, REHABILITADOS, AMPLIADOS Y EQUIPADOS</t>
  </si>
  <si>
    <t>PORCENTAJE DE MEDICION DE AVANCE DE CENTROS COMUNITARIOS REHABILITADOS Y/O AMPLIADOS</t>
  </si>
  <si>
    <t>PORCENTAJE DE MEDICION DE AVANCE DE CENTROS COMUNITARIOS EQUIPADOS</t>
  </si>
  <si>
    <t>PORCENTAJE DE MEDICION DE AVANCE DE CIERRE ADMINISTRATIVO DE AMPLIACION Y REHABILITACION CECOM VSJ 2018</t>
  </si>
  <si>
    <t>PORCENTAJE DE AVANCE DE ACCIONES DE AGUA, DRENAJE, ALCANTARILLADO Y ELECTRIFICACION, REALIZADAS</t>
  </si>
  <si>
    <t>PORCENTAJE MEDICION DE AVANCE FISICO DE OBRAS DE AGUA, DRENAJE Y ALCANTARILLADO (RECURSO ESTATAL) 2019</t>
  </si>
  <si>
    <t>PORCENTAJE MEDICION DE AVANCE FISICO DE REINTEGRO Y CIERRE ADMINISTRATIVO (RECURSO FEDERAL) 2018</t>
  </si>
  <si>
    <t>PORCENTAJE MEDICION DE AVANCE FINANCIERO DE PROYECTO PLUVIAL Y OBRA SN JUAN BAUTISTA(RECURSO MUNICIPAL) 2018</t>
  </si>
  <si>
    <t>PORCENTAJE MEDICION DE AVANCE FISICO DE CIERRE ADMINISTRATIVO (RECURSO ESTATAL) 2016</t>
  </si>
  <si>
    <t>PORCENTAJE MEDICION DE AVANCE FISICO DE CIERRE ADMINISTRATIVO (RECURSO ESTATAL) 2018</t>
  </si>
  <si>
    <t>PORCENTAJE MEDICION DE AVANCE FISICO DE OBRAS DE ELECTRIFICACION 2019</t>
  </si>
  <si>
    <t>PORCENTAJE MEDICION DE AVANCE FISICO DE OBRAS DE AGUA, DRENAJE Y ALCANTARILLADO (RECURSO FEDERAL) 2019</t>
  </si>
  <si>
    <t>PORCENTAJE DE TOMAS PÚBLICAS CONSTRUIDAS</t>
  </si>
  <si>
    <t>PORCENTAJE DE TOMAS ANALIZADAS PARA CONFIRMAR VIABILIDAD</t>
  </si>
  <si>
    <t>PORCENTAJE DE COMUNIDADES RURALES BENEFICIADAS CON EL PROGRAMA DE ELECTRIFICACIÓN</t>
  </si>
  <si>
    <t>PORCENTAJE DE CONVENIOS FIRMADOS PARA EL PROGRAMA DE ELECTRIFICACIÓN</t>
  </si>
  <si>
    <t>PORCENTAJE DE ACCIONES DE OBRAS REALIZADAS EN CAMINOS DE COMUNIDADES RURALES</t>
  </si>
  <si>
    <t>PORCENTAJE DE OBRAS DE PAVIMENTACIÓN REALIZADAS EN COMUNIDADES RURALES</t>
  </si>
  <si>
    <t>PORCENTAJE DE COMUNIDADES CON OBRAS DE CONSERVACIÓN Y MANUTENCIÓN DE CAMINOS RURALES</t>
  </si>
  <si>
    <t>PORCENTAJE DE OBRAS DE REVESTIMIENTO REALIZADAS EN COMUNIDADES RURALES</t>
  </si>
  <si>
    <t>PORCENTAJE DE COMUNIDADES RURALES BENEFICIADAS CON LA PERFORACIÓN Y EQUIPAMIENTO DE POZOS</t>
  </si>
  <si>
    <t>PORCENTAJE DE POZOS PERFORADOS</t>
  </si>
  <si>
    <t>PORCENTAJE DE POZOS EQUIPADOS</t>
  </si>
  <si>
    <t>PORCENTAJE DE APOYOS ENTREGADOS PARA LA REHABILITACIÓN Y MEJORAMIENTO DE COMUNIDADES RURALES.</t>
  </si>
  <si>
    <t>PORCENTAJE DE APOYOS ENTREGADOS PARA LA REHABILITACIÓN DE LAS COMUNIDADES RURALES</t>
  </si>
  <si>
    <t>PORCENTAJE DE APOYOS ENTREGADOS PARA EL MEJORAMIENTO DE LAS COMUNIDADES</t>
  </si>
  <si>
    <t>PORCENTAJE DE REDES DE AGUA POTABLE CONSTRUIDAS</t>
  </si>
  <si>
    <t>PORCENTAJE DE REDES DE AGUA POTABLE QUE TIENEN PROYECTO EJECUTIVO</t>
  </si>
  <si>
    <t>PORCENTAJE DE OBRAS DE REDES DE AGUA POTABLE REALIZADAS</t>
  </si>
  <si>
    <t>PORCENTAJE DE COMUNIDADES RURALES BENEFICIADAS CON CONSTRUCCION Y LA AMPLIACIÓN DE RED DE DRENAJE SANITARIO Y SANEAMIENTO</t>
  </si>
  <si>
    <t>PORCENTAJE DE REDES DE DRENAJE SANITARIO CONSTRUIDAS</t>
  </si>
  <si>
    <t>PORCENTAJE DE REDES DE DRENAJE CON AMPLIACIÓN EN COMUNIDADES RURALES</t>
  </si>
  <si>
    <t>PORCENTAJE DE PLANTA DE TRATAMIENTO CONSTRUIDA Y MANTENIMIENTO DE LAS EXISTENTES</t>
  </si>
  <si>
    <t>PORCENTAJE DE AVANCE DE ELABORACIÓN DE PROYECTO EJECUTIVO</t>
  </si>
  <si>
    <t>PORCENTAJE DE AVANCE EN LA GESTIÓN DEL CONVENIO PARA EL MANTENIMIENTO DE PLANTAS DE TRATAMIENTO EXISTENTES EN LA ZONA RURAL</t>
  </si>
  <si>
    <t>PORCENTAJE DE AVANCE EN LA MODERNIZACIÓN DEL ALUMBRADO PÚBLICO</t>
  </si>
  <si>
    <t>PORCENTAJE DE AVANCE EN LA 3RA ETAPA DE MODERNIZACION DEL ALUMBRADO PUBLICO</t>
  </si>
  <si>
    <t>PORCENTAJE DE REHABILITACIONES DE ALUMBRADO PÚBLICO REALIZADAS</t>
  </si>
  <si>
    <t>PORCENTAJE DE AVANCE EN LA IMPLEMENTACIÓN DEL SISTEMA DE TELE GESTIÓN DEL ALUMBRADO PÚBLICO</t>
  </si>
  <si>
    <t>PORCENTAJE DE AVANCE EN LA CONTRATACION DE LA PRIMERA ETAPA DEL SISTEMA DE TELEGESTION DEL ALUMBRADO PUBLICO</t>
  </si>
  <si>
    <t>PORCENTAJE DE AVANCE EN EL MANTENIMIENTO AL ALUMBRADO PUBLICO EXISTENTE</t>
  </si>
  <si>
    <t>PORCENTAJE DE AVANCE EN LA CONTRATACION DE OBRAS DE MANTENIMIENTO AL ALUMBRADO PUBLICO EXISTENTE</t>
  </si>
  <si>
    <t>PORCENTAJE DEL PROGRAMA IMPLEMENTADO</t>
  </si>
  <si>
    <t>NÚMERO DE SESIONES REALIZADAS</t>
  </si>
  <si>
    <t>NÚMERO DE CONTRATACIONES REALIZADAS</t>
  </si>
  <si>
    <t>NÚMERO DE TALLERES REALIZADOS</t>
  </si>
  <si>
    <t>NÚMERO DE SECUNDARIAS VINCULADAS</t>
  </si>
  <si>
    <t>NÚMERO DE PAGOS DE HONORARIOS REALIZADOS</t>
  </si>
  <si>
    <t>NÚMERO DE PROYECTOS DISEÑADOS</t>
  </si>
  <si>
    <t>NÚMERO DE PROYECTOS ELABORADOS</t>
  </si>
  <si>
    <t>NÚMERO DE ATENCIONES BRINDADAS</t>
  </si>
  <si>
    <t>NÚMERO DE MONITOREOS REALIZADOS</t>
  </si>
  <si>
    <t>NÚMERO DE CONVERSATORIOS REALIZADOS</t>
  </si>
  <si>
    <t>PORCENTAJE ESTANCIAS INFANTILES FUNCIONANDO</t>
  </si>
  <si>
    <t>PORCENTAJE DE HABILITACIÓN Y OPERACIÓN DE ESPACIOS PARA ESTANCIAS DE TIEMPO COMPLETO</t>
  </si>
  <si>
    <t>PORCENTAJE DE GASTOS ADMINISTRATIVOS Y OPERATIVOS APLICADOS EN ESTANCIA DE TIEMPO COMPLETO</t>
  </si>
  <si>
    <t>PORCENTAJE DE ATENCIONES REALIZADAS A PACIENTES GERIÁTRICOS</t>
  </si>
  <si>
    <t>PORCENTAJE ADQUISICIONES REALIZADAS PARA ATENCIÓN DE PACIENTES GERIÁTRICOS</t>
  </si>
  <si>
    <t>CANTIDAD DE VIAJES EN EL TRANSPORTE PUBLICO PARA ADULTOS MAYORES EN SITUACIÓN VULNERABLE APLICADOS</t>
  </si>
  <si>
    <t>PORCENTAJE DE VALIDACIÓN DE VIAJES EN EL TRANSPORTE PUBLICO DE ADULTOS MAYORES EN CONDICIÓN VULNERABLE.</t>
  </si>
  <si>
    <t>PORCENTAJE DE PRESUPUESTO APLICADO PARA PAGO DE PROGRAMA DE GRATUIDAD EN TRASPORTE PUBLICO PARA ADULTOS MAYORES EN VULNERABILIDAD</t>
  </si>
  <si>
    <t>PORCENTAJE DE PERSONAS CON ALGUNA DISCAPACIDAD AUDITIVA, MOTRIZ O FALTA DE ALGUN MIEMBRO A LAS QUE SE LES ENTREGO APOYO</t>
  </si>
  <si>
    <t>PORCENTAJE DE AVANCE DE ESTUDIOS SOCIECONOMICOS</t>
  </si>
  <si>
    <t>PORCENTAJE DE AVANCE DE LAS INVESTIGACIONES SOCIALES</t>
  </si>
  <si>
    <t>PORCENTAJE DE AVANCE EN LA ENTREGA DE APOYOS SOCIALES</t>
  </si>
  <si>
    <t>PORCENTAJE DE GASTO APLICADO EN LA COMPRA DE APOYOS PARA PERSONAS CON ALGUNA DISCAPACIDAD AUDITIVA, MOTRIZ O DE FALTA DE ALGÚN MIEMBRO</t>
  </si>
  <si>
    <t>NUMERO DE TRASLADOS DE PERSONAS CON DISCAPACIDAD REALIZADOS</t>
  </si>
  <si>
    <t>PORCENTAJE DE TRASLADOS DE PERSONAS CON DISCAPACIDAD REALIZADOS</t>
  </si>
  <si>
    <t>PORCENTAJE DE AVANCE EN LA ADQUISICIÓN DE GEOLOCALIZADORES PARA EL SERVICIO DE TRANSPORTE PÚBLICO INCLUYENTE</t>
  </si>
  <si>
    <t>PORCENTAJE DE ATENCIÓN DE PERSONAS EN PROGRAMA PARA CUIDADORES PRIMARIOS DE PERSONAS CON DISCAPACIDAD</t>
  </si>
  <si>
    <t>PORCENTAJE DE PERSONAS ATENDIDAS EN PROGRAMA</t>
  </si>
  <si>
    <t>PORCENTAJE DE ATENCIÓN DE SOLICITUDES DE APOYO</t>
  </si>
  <si>
    <t>PORCENTAJE DE AVANCE DE ESTUDIOS SOCIOECONÓMICOS</t>
  </si>
  <si>
    <t>PORCENTAJE DE ENTREGA DE APOYOS A CUIDADORES PRIMARIOS</t>
  </si>
  <si>
    <t>PORCENTAJE DE GASTO REALIZADO EN PROGRAMA DE CUIDADORES PRIMARIOS</t>
  </si>
  <si>
    <t>PORCENTAJE DE PROYECTOS PRODUCTIVOS DE MIGRANTE ELABORADOS.</t>
  </si>
  <si>
    <t>PORCENTAJE DE PROYECTOS PRODUCTIVOS DE MIGRANTES GESTIONADOS.</t>
  </si>
  <si>
    <t>PORCENTAJE DE ATENCIONES A LA DISTINTA CLASIFICACIÓN MIGRANTE</t>
  </si>
  <si>
    <t>PORCENTAJE DE AVANCE EN LA GESTIÓN DEL CONVENIO</t>
  </si>
  <si>
    <t>PORCENTAJE DE MEDICION DE AVANCE FISICO DE PROYECTO "IDEQ" INNOVACION PARA EL DESARROLLO EQUITATIVO EN LA COMUNIDADES INDIGENAS</t>
  </si>
  <si>
    <t>NÚMERO DE ACOMPAÑAMIENTOS REALIZADOS</t>
  </si>
  <si>
    <t>NÚMERO DE REGISTROS REALIZADOS</t>
  </si>
  <si>
    <t>PORCENTAJE DEL RECURSO UTILIZADO PARA LA ADQUISICIÓN Y PAGO DE INSUMOS</t>
  </si>
  <si>
    <t>PORCENTAJE DE AVANCE DEL DESARROLLO DEL PROYECTO PARA LA CASA ITINERANTE DE CULTURAS INDÍGENAS</t>
  </si>
  <si>
    <t>PORCENTAJE DE AVANCE DEL DIAGNOSTICO PARA LA CASA INTINERANTE DE CULTURAS INDÍGENAS</t>
  </si>
  <si>
    <t>PORCENTAJE DE REGISTROS EN EL PADRON INMOBILIARIO QUE SE ENCUENTRAN ACTUALIZADOS EN SU INFORMACIÓN</t>
  </si>
  <si>
    <t>PORCENTAJE DE IDENTIFICACIÓN DE ÁREAS INVADIDAS Y RECUPERADAS</t>
  </si>
  <si>
    <t>PORCENTAJE DE IDENTIFICACIÓN DEL ACUERDO DE DONACIÓN PARA EL INICIO DEL PROCEDIMIENTO DE REVERSIÓN</t>
  </si>
  <si>
    <t>PORCENTAJE DE LEVANTAMIENTOS TOPOGRÁFICOS Y VISITAS REALIZADAS A ÁREAS DE DONACIÓN</t>
  </si>
  <si>
    <t>PORCENTAJE DE ÁREAS DE DONACIÓN INCORPORADOS AL PADRÓN INMOBILIARIO</t>
  </si>
  <si>
    <t>PORCENTAJE DE ÁREAS DE DONACIÓN REGULARIZADOS</t>
  </si>
  <si>
    <t>PORCENTAJE DE AVANCE EN LA IMPLEMENTACIÓN DE PROCESOS Y MÉTODOS DE TRABAJO PARA LOGRAR MEJORAS SIGNIFICATIVAS.</t>
  </si>
  <si>
    <t>PORCENTAJE DE AVANCE EN EL DESARROLLO DEL PROYECTO DE REINGENIERIA Y MODERNIZACIÓN</t>
  </si>
  <si>
    <t>PORCENTAJE DE IMPLEMENTACION DE AJUSTES ESTRUCTURALES EN DEPENDENCIAS</t>
  </si>
  <si>
    <t>%PORCENTAJE DE AVANCE EN DEFINICIÓN DE INFORMACIÓN A PUBLICAR PARA TRANSPARENCIA</t>
  </si>
  <si>
    <t>PORCENTAJE DE CUMPLIMIENTO DE CONVENIO DE COLABORACIÓN DEL CIDE</t>
  </si>
  <si>
    <t>PORCENTAJE DE AVANCE EN LA IMPLEMENTACION DEL SERVICIO CIVIL DE CARRERA</t>
  </si>
  <si>
    <t>PORCENTAJE DE SERVIDORES PÚBLICOS DESARROLLADOS EN COMPETENCIAS</t>
  </si>
  <si>
    <t>PORCENTAJE DE AVANCE EN LA IMPLEMENTACION DE PLATAFORMA INTEGRAL</t>
  </si>
  <si>
    <t>PORCENTAJE DE INFRAESTRUCTURA MEJORADA</t>
  </si>
  <si>
    <t>PORCENTAJE DE AVANCE EN PROCESO DE ADQUISICION</t>
  </si>
  <si>
    <t>PORCENTAJE DE AVANCE EN PROCESO DE ADQUISICIÓN</t>
  </si>
  <si>
    <t>PORCENTAJE DE SERVICIO DE SOPORTE TÉCNICO Y FUNCIONAL BRINDADO</t>
  </si>
  <si>
    <t>PORCENTAJE DE AVANCE EN DESARROLLO DE NUEVAS FUNCIONALIDADES</t>
  </si>
  <si>
    <t>PORCENTAJE DE AVANCE EN IMPLEMENTACION DE 21 TRAMITES Y LINEA DE GESTIÓN</t>
  </si>
  <si>
    <t>PORCENTAJE DE AVANCE EN DESARROLLO DE ANALISIS</t>
  </si>
  <si>
    <t>PORCENTAJE DE AVANCE EL LA IMPLEMENTACIÓN DEL SISOOP</t>
  </si>
  <si>
    <t>PORCENTAJE DE AVANCE EN LA IMPLEMENTACIÓN DE PROGRAMA</t>
  </si>
  <si>
    <t>NUMERO DE CONTRATOS DE PRESTACIÓN DE SERVICIOS FIRMADOS</t>
  </si>
  <si>
    <t>PORCENTAJE DE AVANCE EN PROCESO DE RENOVACIÓN</t>
  </si>
  <si>
    <t>PORCENTAJE DE AVANCE EN DESARROLLO DE PROGRAMA</t>
  </si>
  <si>
    <t>PORCENTAJE DE AVANCE DEL MANTENIMIENTO A LA VENTANILLA VIRTUAL PARA LA IMPLEMENTACIÓN Y PUESTA EN MARCHA DE MÁS TRÁMITES EN LINEA</t>
  </si>
  <si>
    <t>PORCENTAJE DE AVANCE EN LA IMPLEMENTACION DEL PROGRAMA</t>
  </si>
  <si>
    <t>PORCENTAJE DE AVANCE EN PROCESO DE ADQUISICIÓN DE LICENCIA</t>
  </si>
  <si>
    <t>PORCENTAJE DE AVANCE EN COMPRAS DE BIENES SEGÚN ACTA APROBADA</t>
  </si>
  <si>
    <t>PORCENTAJE DE ACCIONES DE SIMPLIFICACIÓN ADMINISTRATIVA REALIZADAS</t>
  </si>
  <si>
    <t>PORCENTAJE DE PLANES DE TRABAJO CONCLUÍDOS</t>
  </si>
  <si>
    <t>PORCENTAJE DE JORNADAS DE TRANSPARENCIA MUNICIPAL REALIZADAS</t>
  </si>
  <si>
    <t>PORCENTAJE DE LISTADOS DE REQUERIMENTOS ELABORADOS PARA LA EJECUCIÓN DE LOS EVENTOS</t>
  </si>
  <si>
    <t>PROMEDIO DE ASISTENTES QUE CALIFICAN COMO SATISFACTORIO EL EVENTO</t>
  </si>
  <si>
    <t>PORCENTAJE DE AVANCE EN LA ELABORACIÓN DE LAS EVALUACIONES DEL DESEMPEÑO EXTERNAS PROGRAMADAS</t>
  </si>
  <si>
    <t>PORCENTAJE DE INFORMES DE RESULTADOS DE LAS EVALUACIONES EXTERNAS PUBLICADOS</t>
  </si>
  <si>
    <t>PORCENTAJE DE CUMPLIMIENTO A TERMINOS DE REFERENCIA</t>
  </si>
  <si>
    <t>PORCENTAJE DE REUNIONES DE SEGUIMIENTO A LAS EVALUACIONES EXTERNAS CELEBRADAS</t>
  </si>
  <si>
    <t>PORCENTAJE DE AVANCE EN LA SELECCIÓN DE EVALUADORES EXTERNOS</t>
  </si>
  <si>
    <t>PORCENTAJE DE TÉRMINOS DE REFERENCIA PARA EVALUACIÓN EXTERNA PUBLICADOS ANTES DEL 30 DE ABRIL DEL 2019</t>
  </si>
  <si>
    <t>PORCENTAJE DE ASISTENTES RESPECTO AL AFORO PROGRAMADO (500 ASISTENTES)</t>
  </si>
  <si>
    <t>PORCENTAJE DE AVANCE EN LA IMPLEMENTACIÓN DEL PROGRAMA DE ÉTICA E INTEGRIDAD</t>
  </si>
  <si>
    <t>PROCENTAJE DE AVANCE EN LA REALIZACIÓN DE MESAS DE TRABAJO Y TALLERES DE SENSIBILIZACIÓN</t>
  </si>
  <si>
    <t>PORCENTAJE DE AVANCE EN LA ELABORACIÓN DE PLANES DE ACCIÓN PARA LA GESTIÓN ÉTICA, INTEGRIDAD Y CONFLICTO DE INTERÉS</t>
  </si>
  <si>
    <t>PORCENTAJE DE AVANCE EN LA EVALUACIÓN DE PLANES DE TRABAJO DE COMITÉS DE ÉTICA PARA RECONOCIMIENTO DE BUENAS PRÁCTICAS</t>
  </si>
  <si>
    <t>PORCENTAJE DE AVANCE EN EL DESARROLLO DEL FORO DE RECONOCIMIENTO DE BUENAS PRÁCTICAS</t>
  </si>
  <si>
    <t>PORCENTAJE DE AVANCE EN LA ADQUISICIÓN DE EQUIPOS INFORMÁTICOS PORTÁTILES (LAPTOPS)</t>
  </si>
  <si>
    <t>PORCENTAJE DE AVANCE EN LA IMPARTICIÓN DE TRES CONFERENCIAS"</t>
  </si>
  <si>
    <t>NÚMERO DE EVENTOS REALIZADOS DE FORMA MENSUAL</t>
  </si>
  <si>
    <t>PROMEDIO DE ATENCIONES POR EVENTO</t>
  </si>
  <si>
    <t>PORCENTAJE DE IMPLEMENTACIÓN DE PROGRAMAS DE COMUNICACIÓN SOCIAL</t>
  </si>
  <si>
    <t>PORCENTAJE DE CAMPAÑAS PUBLICITARIAS REALIZADAS</t>
  </si>
  <si>
    <t>PORCENTAJE DE ACTIVIDADES Y RESULTADOS PUBLICADOS</t>
  </si>
  <si>
    <t>PORCENTAJE DE INFORMACIÓN DIFUNDIDOS EN MEDIOS DE COMUNICACIÓN</t>
  </si>
  <si>
    <t>PORCENTAJE DE AVANCE EN DESARROLLO DE PORTAL</t>
  </si>
  <si>
    <t>PORCENTAJE DE AVANCE EN CONFIGURACIÓN DE SITIO ALTERNO</t>
  </si>
  <si>
    <t>PORCENTAJE DE AVANCE EN INSTALACION DE FIBRA OPTICA</t>
  </si>
  <si>
    <t>PORCENTAJE DE AVANCE DE ACCIONES ESTRATEGICAS, REALIZADAS</t>
  </si>
  <si>
    <t>MEDICION DE AVANCE DE CURSOS DE CAPACITACIÓN, REALIZADOS.</t>
  </si>
  <si>
    <t>PORCENTAJE DE AVANCE DE PLANES DE DESARROLLO COMUNITARIO Y DE TRABAJO POR PARTE DE COMITES DE COLONOS, DESARROLLADOS</t>
  </si>
  <si>
    <t>PORCENTAJE DE AVANCE DE 20% DE COMITES DE COLONOS CUENTEN CON PLANES DE TRABAJO, REALIZADOS.</t>
  </si>
  <si>
    <t>PORCENTAJE DE AVANCE DE 20% DE COMITES DE COLONOS CUENTEN CON PLANES DE DESARROLLO COMUNITARIO, REALIZADOS.</t>
  </si>
  <si>
    <t>PORCENTAJE DE AVANCE DE PROYECTOS CONVENIDOS Y EN COLABORACIÓN CON ORGANISMOS DE LA SOCIEDAD CIVIL, REALIZADOS</t>
  </si>
  <si>
    <t>PORCENTAJE MEDICION DE AVANCE FISICO DE CONVENIOS CON ORGANISMOS DE LA SOCIEDAD CIVIL</t>
  </si>
  <si>
    <t>PORCENTAJE MEDICION DE AVANCE FISICO DE PROYECTOS CON ORGANISMOS DE LA SOCIEDAD CIVIL</t>
  </si>
  <si>
    <t>NÚMERO DE APOYOS OTORGADOS</t>
  </si>
  <si>
    <t>PORCENTAJE DE AVANCE DE CONSEJOS CIUDADANOS CAPACITADOS Y VINCULADOS, REALIZADOS</t>
  </si>
  <si>
    <t>PORCENTAJE DE MEDICION DE AVANCE FISICO DE CAPACITACION DE CONSEJOS CIUDADANOS</t>
  </si>
  <si>
    <t>PORCENTAJE DE MEDICION DE AVANCE FISICO DE PROGRAMA DE TRABAJO DE CONSEJOS CIUDADANOS</t>
  </si>
  <si>
    <t>PORCENTAJE DE MEDICION DE AVANCE FISICO DE ELABORACION DEL PLAN DE OPERACIÓN Y DESARROLLO DE LOS CONSEJOS CIUDADANOS IMPULSADOS</t>
  </si>
  <si>
    <t>PORCENTAJE DE JÓVENES PARTICIPANDO EN CONSEJOS Y DIRECTIVOS DE LA ADMINISTRACIÓN PÚBLICA</t>
  </si>
  <si>
    <t>PORCENTAJE DE SESIONES IMPARTIDAS A LOS JÓVENES EN CONSEJOS CONSULTIVOS</t>
  </si>
  <si>
    <t>PORCENTAJE DE FOROS DE ANÁLISIS REALIZADOS EN TEMAS MUNICIPALES</t>
  </si>
  <si>
    <t>PORCENTAJE DE JÓVENES BENEFICIADOS EN LA REALIZACIÓN DE FOROS DE ANÁLISIS EN TEMAS MUNICIPALES</t>
  </si>
  <si>
    <t>PORCENTAJE DE IMPLEMENTACIÓN EN FUNCIÓN DEL AVANCE DE LOS 4 COMPONENTES DEL PROGRAMA</t>
  </si>
  <si>
    <t>PORCENTAJE DE IMPLEMENTACION DE ADMINISTRADOR DE SERVICIOS</t>
  </si>
  <si>
    <t>PORCENTAJE DE AVANCE EN DISEÑO DE SITIO WEB</t>
  </si>
  <si>
    <t>PORCENTAJE DE SERVIDORES RENOVADOS</t>
  </si>
  <si>
    <t>LICENCIA ADQUIRIDA</t>
  </si>
  <si>
    <t>PORCENTAJE DE AVANCE DEL PROGRAMA DE SUPERVISIÓN</t>
  </si>
  <si>
    <t>PORCENTAJE DE FRACCIONAMIENTOS SUPERVISADOS</t>
  </si>
  <si>
    <t>PORCENTAJE DE EDIFICACIONES SUPERVISADAS.</t>
  </si>
  <si>
    <t>PORCENTAJE DE AVANCE EN LA GESTIÓN DEL RECURSO</t>
  </si>
  <si>
    <t>CENTRO CONSTRUIDO Y EQUIPADO</t>
  </si>
  <si>
    <t>PORCENTAJE DE AVANCE EN EL DISEÑO DE PROYECTO EJECUTIVO</t>
  </si>
  <si>
    <t>PORCENTAJE DE VERIFICACIÓN DE REALIZACIÓN DEL PROYECTO EJECUTIVO</t>
  </si>
  <si>
    <t>PORCENTAJE DE AVANCE EN LA PROPUESTA TÉCNICA DE RUTA CRÍTICA DE NECESIDADES</t>
  </si>
  <si>
    <t>PORCENTAJE DE AVANCE EN EL PROCESO DE IMPLEMENTACIÓN Y PUESTA EN MARCHA DE SERVICIOS TECNOLÓGICOS Y EQUIPO FÍSICO</t>
  </si>
  <si>
    <t>PORCENTAJE DE AVANCE DEL ESTUDIO</t>
  </si>
  <si>
    <t>NÚMERO DE SENSORES INSTALADOS DE LA RED DE SENSORES MULTIPROPÓSITO</t>
  </si>
  <si>
    <t>PORCENTAJE DE AVANCE EN LA GENERACIÓN DE BASES PARA CONTRATACIÓN DE SERVICIOS</t>
  </si>
  <si>
    <t>PORCENTAJE DE AVANCE EN EL DESPLIEGUE DE SERVICIOS DE PLATAFORMA Y SENSORES</t>
  </si>
  <si>
    <t>PORCENTAJE DE AVANCE EN EL PROYECTO DE REHABILITACION DEL ESTACIONAMIENTO SUBTERRANEO DE LA PLAZA FUNDADORES</t>
  </si>
  <si>
    <t>PORCENTAJE DE AVANCE EN LA CONTRATACION DEL PROYECTO EJECUTIVO DEL ESTACIONAMIENTO SUBTERRANEO DE LA PLAZA FUNDADORES</t>
  </si>
  <si>
    <t>PORCENTAJE DE AVANCE DE EJECUCIÓN DE OBRA</t>
  </si>
  <si>
    <t>PORCENTAJE DE AVANCE EN EL MANTENIMIENTO DE VIALIDADES PRIMARIAS</t>
  </si>
  <si>
    <t>PORCENTAJE DE AVANCE EN LA REALIZACION DEL ESTUDIO DE LAS VIALIDADES QUE CUENTAN CON EL MAYOR FLUJO VEHICULAR</t>
  </si>
  <si>
    <t>PORCENTAJE DE AVANCE EN EL MANTENIMIENTO MENOR A VIALIDADES DEL SISTEMA VIAL PRIMARIO Y CONFORMACION DE TERRACERIAS EN POLIGONOS DE DESARROLLO</t>
  </si>
  <si>
    <t>PORCENTAJE DE AVANCE EN LA CONTRATACION DE OBRAS DE MANTENIMIENTO MENOR AL SISTEMA VIAL PRIMARIO</t>
  </si>
  <si>
    <t>PORCENTAJE DE AVANCE EN EL MANTENIMIENTO Y REHABILITACION DEL ENTORNO URBANO EN VIALIDADES DEL SISTEMA VIAL PRIMARIO Y SECUNDARIO</t>
  </si>
  <si>
    <t>PORCENTAJE DE AVANCE EN LA CONTRATACION DE OBRAS PARA EL MANTENIMIENTO Y REHABILITACION DEL ENTORNO URBANO EN VIALIDADES DEL SISTEMA VIAL PRIMARIO Y SECUNDARIO</t>
  </si>
  <si>
    <t>PORCENTAJE DE AVANCE EN EL MANTENIMIENTO Y REHABILITACIÓN DE ESPACIOS PÚBLICOS</t>
  </si>
  <si>
    <t>PORCENTAJE DE AVANCE EN LA CONTRATACION DE OBRAS PARA EL MANTENIMIENTO Y REHABILITACION DE ESPACIOS PUBLICOS</t>
  </si>
  <si>
    <t>PORCENTAJE DE AVANCE EN LA CONSTRUCCION DE BANQUETAS DEL SISTEMA VIAL PRIMARIO</t>
  </si>
  <si>
    <t>PORCENTAJE DE AVANCE EN LA CONTRATACION DE OBRAS PARA LA CONSTRUCCION DE BANQUETAS DEL SISTEMA VIAL PRIMARIO</t>
  </si>
  <si>
    <t>PORCENTAJE DE AVANCE FISICO DE BANQUETAS PARA CECOMS (RECURSO MPAL)</t>
  </si>
  <si>
    <t>PORCENTAJE DE AVANCE EN LA CONSTRUCCIÓN DE BANQUETAS EN POLÍGONOS DE DESARROLLO</t>
  </si>
  <si>
    <t>PORCENTAJE DE AVANCE EN LA CONTRATACION DE OBRAS PARA LA CONSTRUCCION DE BANQUETAS EN POLIGONOS DE DESARROLLO</t>
  </si>
  <si>
    <t>PORCENTAJE DE AVANCE EN EL MEJORAMIENTO DE LAS CONDICIONES DE SEGURIDAD DE INTERSECCIONES CONFLICTIVAS CON MAYOR INDICE DE ACCIDENTALIDAD</t>
  </si>
  <si>
    <t>PORCENTAJE DE AVANCE DEL ESTUDIO QUE DETERMINA LAS 30 INTERSECCIONES CONFLICTIVAS A INTERVENIR</t>
  </si>
  <si>
    <t>PORCENTAJE DE AVANCE EN LA CONTRATACIÓN DE LA SOLUCIÓN PARA LA EJECUCIÓN DEL PROYECTO.</t>
  </si>
  <si>
    <t>PORCENTAJE DE AVANCE EN LA REALIZACION DE 5 ANTEPROYECTOS DE LAS INTERSECCIONES CONFLICTIVAS</t>
  </si>
  <si>
    <t>PORCENTAJE DE AVANCE EN LA CONSTRUCCIOÓN DE PARQUES LINEALES EN POLIGONOS DE DESARROLLO MEDINA Y SAN FRANCISCO</t>
  </si>
  <si>
    <t>PORCENTAJE DE AVANCE EN LA CONTRATACION DE OBRAS PARA LA CONSTRUCCION DE PARQUES LINEALES EN POLIGONOS DE DESARROLLO MEDINA Y SAN FRANCISCO</t>
  </si>
  <si>
    <t>PORCENTAJE DE AVANCE EN EL PAGO DE ESTIMACIONES DE CONTRATOS MEJORAMIENTO DE PARQUES LINEALES Y BANQUETA (RECURSO MPAL) 2018</t>
  </si>
  <si>
    <t>PORCENTAJE DE AVANCE EN LA COSTRUCCIÓN DE NUEVAS CICLOVÍAS</t>
  </si>
  <si>
    <t>PORCENTAJE DE AVANCE EN LA CONTRATACION DE NUEVAS CICLOVIAS</t>
  </si>
  <si>
    <t>PORCENTAJE DE AVANCE EN EL PAGO DE REFRENDOS DE EJERCICIOS ANTERIORES</t>
  </si>
  <si>
    <t>PORCENTAJE DE AVANCE DE REHABILITACIÓN DE CICLOVÍAS EXISTENTES</t>
  </si>
  <si>
    <t>PORCENTAJE DE AVANCE EN LA CONTRATACION DE OBRAS PARA DAR MANTENIMIENTO A LAS CICLOVIAS EXISTENTES</t>
  </si>
  <si>
    <t>PORCENTAJE DE AVANCE EN LA IMPLEMENTACION DEL PILOTO DEL SISTEMA DE BICI PUBLICA</t>
  </si>
  <si>
    <t>PORCENTAJE DE AVANCE EN LA GESTIÓN SOCIAL.</t>
  </si>
  <si>
    <t>PORCENTAJE DE AVANCE EN LA INSTALACIÓN DE LA INFRAESTRUCTURA NECESARIA.</t>
  </si>
  <si>
    <t>PORCENTAJE DE AVANCE EN EL CUMPLIMIENTO DEL CONVENIO PARA LA OPERACIÓN DEL SISTEMA DE BICI PUBLICA</t>
  </si>
  <si>
    <t>TASA DE VARIACIÓN EN NÚMERO DE VIAJES PAGADOS EN TRANSPORTE PÚBLICO</t>
  </si>
  <si>
    <t>PORCENTAJE DE AVANCE EN LA MODERNIZACIÓN DE LOS PARADEROS DE LA LINEA 1 DEL SISTEMA INTEGRADO DE TRANSPORTE</t>
  </si>
  <si>
    <t>PORCENTAJE DE AVANCE EN EL DISEÑO DEL PROYECTO DE LOS PARADEROS DE LA LÍNEA 1</t>
  </si>
  <si>
    <t>PORCENTAJE DE AVANCE EN LA LICITACIÓN DEL PROYECTO DE LOS PARADEROS DE LA LÍNEA 1</t>
  </si>
  <si>
    <t>PORCENTAJE DE AVANCE EN LA EJECUCIÓN DE LAS OBRAS DE LOS PARADEROS DE LA LINEA 1</t>
  </si>
  <si>
    <t>PORCENTAJE DE AVANCE DEL MANTENIMIENTO A LAS ESTACIONES DE TRANSFERENCIA</t>
  </si>
  <si>
    <t>PORCENTAJE DE AVANCE EN LA ELABORACIÓN DEL PROYECTO EJECUTIVO PARA RENOVAR LOS PARADEROS DE LA AV MIGUEL ALEMÁN</t>
  </si>
  <si>
    <t>PORCENTAJE DE AVANCE EN LA ELABORACIÓN DEL PROYECTO EJECUTIVO DE LA MICRO ESTACIÓN SAN JERÓNIMO - ECHEVESTE</t>
  </si>
  <si>
    <t>PORCENTAJE DE AVANCE EN LA CONSTRUCCIÓN DE LA NUEVA TERMINAL EN EL CORREDOR TORRES LANDA</t>
  </si>
  <si>
    <t>PORCENTAJE DE AVANCE EN LA REALIZACIÓN DEL ESTUDIO DE FACTIBILIDAD DE LA NUEVA TERMINAL CORREDOR TORRES LANDA</t>
  </si>
  <si>
    <t>PORCENTAJE DE AVANCE EN LA LICITACIÓN DEL PROYECTO DE LA NUEVA TERMINAL DEL CORREDOR TORRES LANDA</t>
  </si>
  <si>
    <t>PORCENTAJE DE AVANCE EN LA EJECUCIÓN DE LA OBRA DEL PROYECTO DE LA NUEVA TERMINAL EN EL CORREDOR TORRES LANDA</t>
  </si>
  <si>
    <t>PORCENTAJE DE AVANCE EN LA CONCLUSIÓN DE LOS TRABAJOS Y OBLIGACIONES DE LA 3RA Y 4TA ETAPA DEL SIT</t>
  </si>
  <si>
    <t>PORCENTAJE DE AVANCE DE LA TRANSFERENCIA DE RECURSOS AL FIDEICOMISO 2212</t>
  </si>
  <si>
    <t>PORCENTAJE DE AVANCE EN LA REFORESTACIÓN DE ÁREAS VERDES EN ESPACIOS PÚBLICOS</t>
  </si>
  <si>
    <t>PORCENTAJE DE AVANCE EN LA ADQUISICIÓN DE LICENCIAS INFORMÁTICAS</t>
  </si>
  <si>
    <t>PORCENTAJE DE AVANCE EN LA ELABORACIÓN DEL EXPEDIENTE</t>
  </si>
  <si>
    <t>PORCENTAJE DE AVANCE EN LA CONSTRUCCIÓN DEL NUEVO CORREDOR DEL SIT</t>
  </si>
  <si>
    <t>PORCENTAJE DE AVANCE EN LA REALIZACIÓN DEL ESTUDIO DE FACTIBILIDAD DEL NUEVO CORREDOR DEL SIT.</t>
  </si>
  <si>
    <t>PORCENTAJE DE AVANCE EN EL DISEÑO TÉCNICO DEL PROYECTO DEL NUEVO CORREDOR DEL SIT</t>
  </si>
  <si>
    <t>PORCENTAJE DE AVANCE EN EL DISEÑO EJECUTIVO DE LA OBRA DEL NUEVO CORREDOR DEL SIT</t>
  </si>
  <si>
    <t>PORCENTAJE DE AVANCE EN LA LICITACIÓN DEL PROYECTO DEL NUEVO CORREDOR DEL SIT</t>
  </si>
  <si>
    <t>PORCENTAJE DE AVANCE EN LA EJECUCIÓN DE LA OBRA DEL NUEVO CORREDOR DEL SIT.</t>
  </si>
  <si>
    <t>PORCENTAJE DE AVANCE EN LA IMPLEMENTACIÓN DE LA 1RA LÍNEA DE TRANVÍA</t>
  </si>
  <si>
    <t>PORCENTAJE DE AVANCE DEL ESTUDIO DE FACTIBILIDAD DE LA 1RA LÍNEA DEL TRANVÍA</t>
  </si>
  <si>
    <t>PORCENTAJE DE AVANCE DEL PROYECTO EJECUTIVO DE LA 1RA LÍNEA DEL TRANVÍA</t>
  </si>
  <si>
    <t>PORCENTAJE DE AVANCE EN LA IMPLEMENTACIÓN DEL PROGRAMA PILOTO DEL TRANSPORTE ESCOLAR</t>
  </si>
  <si>
    <t>PORCENTAJE DE AVANCE EN LA FORMALIZACIÓN DE LOS CONVENIOS DE COLABORACIÓN CON 3 ESCUELAS PARA LA IMPLEMENTACIÓN DEL PROGRAMA PILOTO DEL TRANSPORTE ESCOLAR.</t>
  </si>
  <si>
    <t>PORCENTAJE DE AVANCE EN LA APORTACIÓN A LAS 3 ESCUELAS PARA LA OPERACIÓN DEL TRANSPORTE ESCOLAR</t>
  </si>
  <si>
    <t>PORCENTAJE DE AVANCE DEL PROYECTO DE SEÑALIZACIÓN DE 10 CORREDORES PARA LA OPERACIÓN DE TRANSPORTE DE CARGA</t>
  </si>
  <si>
    <t>PORCENTAJE DE AVANCE EN EL ESTUDIO PARA LA REALIZACIÓN DEL PROYECTO</t>
  </si>
  <si>
    <t>PORCENTAJE DE AVANCE EN LA EJECUCIÓN DEL ESTUDIO PARA LA SEÑALIZACIÓN DE LOS CORREDORES URBANOS</t>
  </si>
  <si>
    <t>PORCENTAJE DE AVANCE EN LA CONSTRUCCION DE NUEVAS VIALIDADES PRIORITARIAS</t>
  </si>
  <si>
    <t>PORCENTAJE DE AVANCE EN LA CONTRATCION DE OBRAS PARA LA CONSTRUCCION DE NUEVAS VIALIDADES PRIORITARIAS</t>
  </si>
  <si>
    <t>PORCENTAJE DE AVANCE EN LA PAVIMENTACION DE CALLES EN LA ZONA DE CONSOLIDACION Y POLIGONOS DE DESARROLLO</t>
  </si>
  <si>
    <t>PORCENTAJE DE AVANCE EN LA CONTRATACION DE OBRAS PARA LA PAVIMENTACION DE CALLES</t>
  </si>
  <si>
    <t>PORCENTAJE DE AVANCE EN CONTRATOS DE OBRA DE TRAMOS DE CALLES EN LA CIUDAD</t>
  </si>
  <si>
    <t>CELEBRACIÓN DEL CONTRATO DE LA OBRA DE PAVIMENTACIÓN DE UN TRAMO DE LA CALLE YACIMIENTO MINERAL DE ESTA CIUDAD.</t>
  </si>
  <si>
    <t>PORCENTAJE DE AVANCE DE PAGOS DE REFRENDOS DE EJERCICIOS ANTERIORES</t>
  </si>
  <si>
    <t>PORCENTAJE AVANCE FISICO DE PAVIMENTACIONES EN COMUNIDAD PUERTA DE SAN GERMAN Y NUEVO VALLE DE MORENO (RECURSO ESTATAL) 2019</t>
  </si>
  <si>
    <t>PORCENTAJE DE AVANCE EN EL MEJORAMIENTO DE OPERACION DEL MALECON DEL RIO</t>
  </si>
  <si>
    <t>PORCENTAJE DE AVANCE EN LA CONTRATACION DE OBRAS PARA MEJORAR LA OPERACION DEL MALECON DEL RIO</t>
  </si>
  <si>
    <t>PORCENTAJE DE KILOMETROS DE VIALIDAD CONSTRUIDOS PARA INCORPORAR EL CUERPO ORIENTE DEL MALECON DEL RIO AL SUR</t>
  </si>
  <si>
    <t>PORCENTAJE DE AVANCE EN EL DESARROLLO DEL ESTUDIO</t>
  </si>
  <si>
    <t>PORCENTAJE DE KILOMETROS DE CONECTIVIDAD EN LA ZONA PONIENTE CONSTRUIDOS</t>
  </si>
  <si>
    <t>PORCENTAJE DE AVANCE EN LA IMPLEMENTACIÓN DEL SISTEMA DE SEMÁFOROS</t>
  </si>
  <si>
    <t>NÚMERO MANTENIMIENTOS REALIZADOS A LA RED DE SEMÁFOROS</t>
  </si>
  <si>
    <t>PORCENTAJE DE AVANCE EN LA CONTRATACIÓN DE LA RED DORSAL DE SERVICIOS PÚIBLICOS MUNICIPALES</t>
  </si>
  <si>
    <t>PORCENTAJE DE AVANCE EN LA DEFINICIÓN DE LA DORSAL DE CONECTIVIDAD DE SERVICIOS PÚBLICOS MUNICIPALES</t>
  </si>
  <si>
    <t>CUADRO COMPARATIVO Y VENTAJAS/DESVENTAJAS DE LOS PROVEEDORES</t>
  </si>
  <si>
    <t>CONTRATO(S) DE PRESTACIÓN DE SERVICIOS FIRMADOS</t>
  </si>
  <si>
    <t>NÚMERO DE PAGOS</t>
  </si>
  <si>
    <t>PORCENTAJE DE AVANCE DE LOS PROYECTOS DE EFICIENTIZACIÓN Y OPTIMIZACIÓN DE LOS SERVICIOS PÚBLICOS MUNICIPALES</t>
  </si>
  <si>
    <t>PORCENTAJE DE AVANCE EN LA DEFINICIÓN DE LOS PROYECTOS A REALIZAR PARA REDUCIR LA BRECHA DIGITAL Y MEJORAR EL ACCESO A LOS SERVICIOS PÚBLIOS MUNICIPALES</t>
  </si>
  <si>
    <t>PORCENTAJE DE AVANCE EN LA IMPLEMENTACIÓN DE LOS PROYECTOS A REALIZAR PARA REDUCIR LA BRECHA DIGITAL Y MEJORAR EL ACCESO A LOS SERVICIOS PÚBLIOS MUNICIPALES</t>
  </si>
  <si>
    <t>PORCENTAJE DE AVANCE DE LAS 9 INSTANCIAS A IMPLEMENTAR</t>
  </si>
  <si>
    <t>DOCUMENTO EJECUTIVO DE ANÁLISIS Y CONSULTORÍA DE NECESIDADES DE LAS INSTANCIAS</t>
  </si>
  <si>
    <t>PORCENTAJE DE PARAMETRIZACIÓN DE LA SOLUCIÓN</t>
  </si>
  <si>
    <t>PORCENTAJE DE IMPLEMENTACIÓN DE LA SOLUCIÓN</t>
  </si>
  <si>
    <t>PORCENTAJE DE ESTUDIOS PARA EL IMPULSO Y APLICACIÓN DE POLÍTICAS PÚBLICAS</t>
  </si>
  <si>
    <t>PORCENTAJE DE AVANCE EN LA ACTUALIZACIÓN DEL PLAN MUNICIPAL DE DESARROLLO</t>
  </si>
  <si>
    <t>% DE AVANCE EN LA ACTUALIZACIÓN DEL PROGRAMA MUNICIPAL DE DESARROLLO URBANO Y DE ORDENAMIENTO ECOLÓGICO TERRITORIAL DEL MUNICIPIO DE LEÓN</t>
  </si>
  <si>
    <t>PORCENTAJE DE AVANCE EN LA ELABORACIÓN DEL DIAGNÓSTICO DE LA SITUACIÓN ACTUAL Y TENENCIA DE LOS CAMINOS DE LA ZONA SUR DEL MUNICIPIO.</t>
  </si>
  <si>
    <t>PORCENTAJE DE AVANCE EN LA ELABORACIÓN DE ESTUDIOS PARA LA DEFINICIÓN DE ACCIONES A FAVOR DE LA CONVIVENCIA Y SEGURIDAD CIUDADANA</t>
  </si>
  <si>
    <t>PORCENTAJE DE AVANCE EN LA ELABORACIÓN DEL PLAN PARCIAL DE UN SECTOR DE LAS JOYAS</t>
  </si>
  <si>
    <t>PORCENTAJE DE AVANCE EN LA ELABORACIÓN DE PROYECTOS CONCEPTUALES ESTRATÉGICOS COMPLEMENTARIOS EN EL BARRIO DE SAN MIGUEL SUR.</t>
  </si>
  <si>
    <t>PORCENTAJE DE AVANCE EN LA ELABORACIÓN DEL ESTUDIO PARA EL MANEJO INTEGRAL DEL DÉFICIT DE INFRAESTRUCTURA VERDE URBANA PARA LA CIUDAD DE LEÓN, GTO. PRIMERA ETAPA.</t>
  </si>
  <si>
    <t>PORCENTAJE DE AVANCE EN LA ELABORACIÓN DE MAPAS DE VULNERABILIDAD POR ISLAS DE CALOR PARA CONOCER Y MITIGAR LOS EFECTOS DEL CAMBIO CLIMÁTICO EN LA ZONA URBANA DE LA CIUDAD DE LEÓN, GTO.</t>
  </si>
  <si>
    <t>PORCENTAJE DE AVANCE EN LA ELABORACIÓN DEL ESTUDIO PARA DEFINIR LOS CRITERIOS DE DISEÑO URBANO QUE DEBERÁN DE ESTABLECERSE PARA LA SEGURIDAD DE LOS FRACCIONAMIENTOS HABITACIONALES.</t>
  </si>
  <si>
    <t>PROCENTAJE DE AVANCE EN LA REGULARIZACIÓN DE ASENTAMIENTOS HUMANOS</t>
  </si>
  <si>
    <t>PROCENTAJE DE AVANCE EN LA AUTORIZACIÓN DEL AYUNTAMIENTO</t>
  </si>
  <si>
    <t>PORCENTAJE DE AVANCE EN REALIZACIÓN DE OBRAS DE AGUA POTABLE Y ALCANTARILLADO</t>
  </si>
  <si>
    <t>PORCENTAJE DE AVANCE EN REALIZACIÓN DE CONVENIOS DE AGUA POTABLE Y ALCANTARILLADO</t>
  </si>
  <si>
    <t>PORCENTAJE DE AVANCE SOBRE LA GESTIÓN DE PAGOS DE REFRENDO DE EJERCICIOS ANTERIORES</t>
  </si>
  <si>
    <t>PORCENTAJE DE AVANCE EN REALIZACIÓN DE OBRAS DE ELECTRIFICACIÓN</t>
  </si>
  <si>
    <t>PORCENTAJE DE AVANCE EN REALIZACIÓN DE CONVENIOS DE ELECTRIFICACIÓN</t>
  </si>
  <si>
    <t>PORCENTAJE DE AVANCE EN LA ADQUISICIÓN DE HECTÁREAS DE RESERVAS TERRITORIALES INTRAURBANAS PARA EL DESARROLLO DE VIVIENDA SOCIAL</t>
  </si>
  <si>
    <t>PORCENTAJE DE AVANCE EN LA REALIZACIÓN DEL DIAGNÓSTICO PARA LA RESERVA TERRITORIAL</t>
  </si>
  <si>
    <t>PORCENTAJE DE AVANCE EN LA CONSTRUCCIÓN DE VIVIENDAS</t>
  </si>
  <si>
    <t>PORCENTAJE DE AVANCE EN LA CONSTRUCCIÓN DE LAS UNIDADES BÁSICAS DE VIVIENDA, DEPARTAMENTOS Y VIVIENDAS AUTOCONSTRUIDAS</t>
  </si>
  <si>
    <t>PORCENTAJE DE AVANCE DE ACCIONES DE MEJORAMIENTO PARA VIVIENDAS EN ZONA URBANA, REALIZADAS.</t>
  </si>
  <si>
    <t>MEDICIÓN DE AVANCE FISICO DE TECHOS, MUROS, CUARTOS Y CALENTADORES SOLARES</t>
  </si>
  <si>
    <t>PORCENTAJE DE AVANCE FISICO DE CALENTADORES SOLARES (REC. MUNICIPAL)</t>
  </si>
  <si>
    <t>PORCENTAJE MEDICION DE AVANCE FISICO DE PINTA DE FACHADAS, LÁMINAS Y KITS DE MATERIAL DE CONSTRUCCIÓN</t>
  </si>
  <si>
    <t>PORCENTAJE MEDICION DE AVANCE FISICO DE CALENTADORES SOLARES Y CUARTO (RECURSO MUNICIPAL) 2018</t>
  </si>
  <si>
    <t>PORCENTAJE MEDICION DE AVANCE FINANCIERO DE CUARTOS (RECURSO ESTATAL) 2016</t>
  </si>
  <si>
    <t>PORCENTAJE DE AVANCE DE LA GESTIÓN DE PAGOS DE REFRENDO DE EJERCICIOS ANTERIORES</t>
  </si>
  <si>
    <t>PORCENTAJE DE ACCIONES EJECUTADAS PARA EL MEJORAMIENTO DE VIVIENDAS EN COMUNIDADES RURALES</t>
  </si>
  <si>
    <t>PORCENTAJE DE AVANCE EN LA ELABORACIÓN DE PRESUPUESTOS DE OBRAS DE VIVIENDA PARA LA ZONA RURAL</t>
  </si>
  <si>
    <t>PORCENTAJE DE PERSONAS QUE VIVEN EN CONDICIÓN DE REZAGO EDUCATIVO.</t>
  </si>
  <si>
    <t>PORCENTAJE DE OBRAS DE AMPLIACIÓN O MANTENIMIENTO</t>
  </si>
  <si>
    <t>PORCENTAJE DE APOYOS A INSTITUCIONES EDUCATIVAS</t>
  </si>
  <si>
    <t>PORCENTAJE DE PREPAS IMPLEMENTADAS</t>
  </si>
  <si>
    <t>PORCENTAJE DE PERSONAS ATENDIDAS EN EL PROGRAMA DE COMUNIDADES DE APRENDIZAJE</t>
  </si>
  <si>
    <t>PORCENTAJE DE CONVENIOS FIRMADOS</t>
  </si>
  <si>
    <t>PORCENTAJE DE BIBLIOTECA RENOVADA</t>
  </si>
  <si>
    <t>PORCENTAJE DE PROYECTO EJECUTIVO DE OBRA REALIZADO</t>
  </si>
  <si>
    <t>PORCENTAJE DE PERSONAS ALFABETIZADAS</t>
  </si>
  <si>
    <t>PORCENTAJE DE PERSONAS QUE RECIBEN APOYOS EDUCATIVOS</t>
  </si>
  <si>
    <t>PORCENTAJE DE LA IMPLEMENTACIÓN DE UN SISTEMA</t>
  </si>
  <si>
    <t>PORCENTAJE DE BECAS OTORGADAS</t>
  </si>
  <si>
    <t>PORCENTAJE APOYOS OTORGADOS</t>
  </si>
  <si>
    <t>PORCENTAJE DE AVANCE EN EL NÚMERO DE BECAS OTORGADAS A JÓVENES DE LAS ORQUESTAS SINFÓNICAS COMUNITARIAS</t>
  </si>
  <si>
    <t>PORCENTAJE DE AVANCE EN EL NÚMERO DE BECAS Y PROGRAMAS IMPULSO PARA CREADORES</t>
  </si>
  <si>
    <t>BECAS OTORGADAS</t>
  </si>
  <si>
    <t>PORCENTAJE DE BECAS DE MOVILIDAD INTERNACIONAL ENTREGADAS A JÓVENES</t>
  </si>
  <si>
    <t>PORCENTAJE DE AVANCE EN LA IMPLEMENTACIÓN DEL PROGRAMA</t>
  </si>
  <si>
    <t>PORCENTAJE DE AVANCE DE LA CONSTRUCCIÓN</t>
  </si>
  <si>
    <t>PORCENTAJE DE CURSOS DE CAPACITACIÓN IMPARTIDOS</t>
  </si>
  <si>
    <t>PORCENTAJE DE CURSOS DE CAPACITACIÓN IMPARTIDOS PARA EL AUMENTO DE LAS COMPETENCIAS LABORALES</t>
  </si>
  <si>
    <t>PORCENTAJE DE REDES DE COLABORACIÓN INTEGRADAS</t>
  </si>
  <si>
    <t>PORCENTAJE DE PROYECTOS REGISTRADOS EN EL BANCO INTERNACIONAL DE DOCUMENTOS DE CIUDAD EDUCADORA</t>
  </si>
  <si>
    <t>PORCENTAJE DE PROYECTOS EDUCADORES INTEGRADOS</t>
  </si>
  <si>
    <t>PORCENTAJE DE PROYECTOS EDUCADORES REGISTRADOS</t>
  </si>
  <si>
    <t>PORCENTAJE DE AVANCE EN EL NÚMERO DE ACTIVIDADES REALIZADAS EN FOMENTO A LA LECTURA</t>
  </si>
  <si>
    <t>PORCENTAJE DE ACTIVIDADES REALIZADAS EN LA FERIA NACIONAL DEL LIBRO</t>
  </si>
  <si>
    <t>PORCENTAJE DE ACTIVIDADES REALIZADAS EN FENAL PERMANENTE</t>
  </si>
  <si>
    <t>PORCENTAJE DE AVANCE EN LA REALIZACIÓN DEL CATALOGO DE ARQUITECTURA LEONESA EL S. XX</t>
  </si>
  <si>
    <t>PORCENTAJE DE EDICIONES, CATÁLOGOS Y PUBLICACIONES REALIZADAS</t>
  </si>
  <si>
    <t>PORCENTAJE DE APOYOS A TALENTO DE ALUMNOS ENTREGADOS</t>
  </si>
  <si>
    <t>PORCENTAJE DE ACTIVIDADES RELACIONADAS CON EL PERFECCIONAMIENTO DOCENTE REALIZADAS</t>
  </si>
  <si>
    <t>PORCENTAJE DE BECAS OSPIR OTORGADAS</t>
  </si>
  <si>
    <t>PORCENTAJE DE VISITAS DE BIBLIOTECA EN TU PLAZA REALIZADAS</t>
  </si>
  <si>
    <t>PORCENTAJE DE AVANCE EN EL NÚMERO DE ACTIVIDADES REALIZADAS EN EL SISTEMA MUNICIPAL PROMOTOR DE ORQUESTAS Y COROS INFANTILES COMUNITARIOS</t>
  </si>
  <si>
    <t>PORCENTAJE DE CONGRESOS DEL MODELO PEDAGÓGICO DE EDUCACIÓN ARTÍSTICA REALIZADOS</t>
  </si>
  <si>
    <t>PORCENTAJE DE CONGRESOS DE EDUCACIÓN ARTÍSTICA REALIZADOS</t>
  </si>
  <si>
    <t>PORCENTAJE DE PERSONAS CAPACITADAS</t>
  </si>
  <si>
    <t>CURSOS DE CAPACITACIÓN IMPARTIDOS A PERSONAS EN EDAD PRODUCTIVA</t>
  </si>
  <si>
    <t>PORCENTAJE DE AVANCE DEL PROYECTO DE PROSPECTIVA DE DESARROLLO ECONÓMICO</t>
  </si>
  <si>
    <t>PERSONAS CAPACITADAS RESPECTO A LAS PROGRAMADAS.</t>
  </si>
  <si>
    <t>NÚMERO DE TALLERES, CURSOS Y DIPLOMADOS IMPARTIDOS RESPECTO A LA META ANUAL.</t>
  </si>
  <si>
    <t>PERSONAS QUE LABORAN EN EL SECTOR TURISMO CERTIFICADAS O ACREDITADAS.</t>
  </si>
  <si>
    <t>NÚMERO DE CERTIFICACIONES REALIZADAS RESPECTO A LA META ANUAL.</t>
  </si>
  <si>
    <t>PERSONAS CERTIFICADAS</t>
  </si>
  <si>
    <t>NUMERO ESTÁNDAR DE COMPETENCIA DESARROLLADO</t>
  </si>
  <si>
    <t>NUMERO DE EVALUADORES EN ESTANDAR DE COMPETENCIA "PROMOTOR MUNICIPAL DE DEPORTE" ANTE "CONOCER" REGISTRADOS ANTE CONOCER</t>
  </si>
  <si>
    <t>PORCENTAJE DE CERTIFICADOS EN EL ESTARDAR DE COMPETENCIA "PROMOTOR MUNICIPAL DE DEPORTE"</t>
  </si>
  <si>
    <t>PORCENTAJE DE AVANCE DE PROGRAMAS Y/O PROYECTOS EN EL DESARROLLO DE NUEVOS MEDIOS PARA HABILITAR Y DESARROLLAR TALENTO EN NUEVAS TECNOLOGÍAS.</t>
  </si>
  <si>
    <t>NÚMERO DE PERSONAS CAPACITADAS EN OFICIOS DIGITALES</t>
  </si>
  <si>
    <t>PORCENTAJE DE ESPACIOS DE PRODUCCIÓN DIGITAL APERTURADOS</t>
  </si>
  <si>
    <t>PORCENTAJE DE MÓDULOS DE ESPECIALIZACIÓN DIGITAL IMPARTIDOS</t>
  </si>
  <si>
    <t>PORCENTAJE ESCUELAS CON PROYECTO DE ROBÓTICA</t>
  </si>
  <si>
    <t>PORCENTAJE DE IMPLEMENTACIÓN EN FUNCIÓN DEL AVANCE DE LOS 2 COMPONENTES DEL PROGRAMA</t>
  </si>
  <si>
    <t>NUMERO DE PROYECTOS APOYADOS</t>
  </si>
  <si>
    <t>NÚMERO DE EMPRESAS DE ALTO IMPACTO EN PROCESO</t>
  </si>
  <si>
    <t>NÚMERO DE ACTIVIDADES</t>
  </si>
  <si>
    <t>NÚMERO DE EMPRENDEDORES APOYADOS</t>
  </si>
  <si>
    <t>NUMERO DE EVENTOS, FOROS O TALLERES</t>
  </si>
  <si>
    <t>MIPYMES INCREMENTANDO SU COMPETITIVIDAD</t>
  </si>
  <si>
    <t>CAPACITACIÓN PARA LA EVOLUCIÓN DE MIPYMES</t>
  </si>
  <si>
    <t>SENSIBILIZACIÓN SOBRE INDUSTRIA 4.0</t>
  </si>
  <si>
    <t>HABILIDADES EN GESTIÓN DE LA INNOVACIÓN</t>
  </si>
  <si>
    <t>DESARROLLO DEL PLAN DE INNOVACIÓN</t>
  </si>
  <si>
    <t>ASESORAMIENTO DE EMPRESAS</t>
  </si>
  <si>
    <t>TALLERES DE PREPARACIÓN</t>
  </si>
  <si>
    <t>DESARROLLO DE CULTURA I4.0</t>
  </si>
  <si>
    <t>DESARROLLO DE EVENTO</t>
  </si>
  <si>
    <t>FORMACIÓN DE TALENTO</t>
  </si>
  <si>
    <t>PORCENTAJE DE PROYECTOS Y ACTIVIDADES ADOPTADOS POR EL GOBIERNO MUNICIPAL ENFOCADOS A LA PROPUESTA DE CREACIÓN Y APLICACIÓN DE PROGRAMAS Y POLÍTICAS PÚBLICAS DE INNOVACIÓN SOCIAL Y PÚBLICA.</t>
  </si>
  <si>
    <t>NÚMERO DE LABORATORIOS DESARROLLADOS Y CONSOLIDADOS APOYADOS</t>
  </si>
  <si>
    <t>NÚMERO DE LABORATORIOS DESARROLLADOS Y COSOLIDADES</t>
  </si>
  <si>
    <t>NÚMERO DE ACTIVIDADES Y PROYECTOS EN DISEÑO Y/O CO EJECUCIÓN DE NUEVAS FORMAS DE COLABORACIÓN DE LAS 4 HELICES EN LA SOLUCIÓN DE RETOS DEL MUNICIPIO.</t>
  </si>
  <si>
    <t>NÚMERO DE METODOLOGÍAS.</t>
  </si>
  <si>
    <t>NÚMERO DE SOCIEDADES DE INNOVADORES</t>
  </si>
  <si>
    <t>NÚMERO DE PAGOS FINIQUITO</t>
  </si>
  <si>
    <t>PORCENTAJE DE AVANCE EN EL DISEÑO Y EJECUCIÓN DE PROYECTOS Y PROGRAMAS QUE FOMENTEN UN GOBIERNO ABIERTO</t>
  </si>
  <si>
    <t>NÚMERO DE DEPENDENCIAS CENTRALIZADAS Y DESCENTRALIZADAS DEL GOBIERNO MUNICIPAL CON DATOS ABIERTOS.</t>
  </si>
  <si>
    <t>PORCENTAJE DE AVANCE DE EVENTOS ARTÍSTICOS Y CULTURALES</t>
  </si>
  <si>
    <t>PORCENTAJE DE AVANCE EN APOYOS ENTREGADOS COMO IMPULSO A LA CREACIÓN ARTÍSTICA Y CULTURAL</t>
  </si>
  <si>
    <t>PORCENTAJE DE AVANCE EN EL NÚMERO DE CONVOCATORIAS REALIZADAS EN EL "BIENAL DE ARTES VISUALES"</t>
  </si>
  <si>
    <t>PORCENTAJE DE AVANCE EN EL NÚMERO DE APOYOS MAS TEATRO OTORGADOS</t>
  </si>
  <si>
    <t>PORCENTAJE DE AVANCE DE LAS PRESENTACIONES EN EL FESTIVAL DE DANZA CONTEMPORANEA</t>
  </si>
  <si>
    <t>PORCENTAJE DE AVANCE DE LAS PRESENTACIONES "TODOS SOMOS TEATRO"</t>
  </si>
  <si>
    <t>PORCENTAJE DE PRESENTACIONES REALIZADAS EN EL FESTIVAL DE MONÓLOGOS</t>
  </si>
  <si>
    <t>PORCENTAJE DE PRESENTACIONES ARTÍSTICAS EN LA MUESTRA DE DANZA FOLKLORICA REALIZADAS</t>
  </si>
  <si>
    <t>PORCENTAJE DE RECORRIDOS CULTURALES REALIZADOS EN "A PIE POR LA CULTURA"</t>
  </si>
  <si>
    <t>PORCENTAJE DE APOYOS ENTREGADOS A GRUPOS REPRESENTATIVOS</t>
  </si>
  <si>
    <t>PORCENTAJE DE CONCIERTOS REALIZADOS EN "CASA LUIS LONG"</t>
  </si>
  <si>
    <t>PORCENTAJE DE ACTIVIDADES DE DIFUSIÓN DE ARTE Y CULTURA REALIZADOS</t>
  </si>
  <si>
    <t>PORCENTAJE DE PRESENTACIONES REALIZADAS EN FESTEJO DEL ANIVERSARIO DEL TEATRO "MANUEL DOBLADO"</t>
  </si>
  <si>
    <t>PORCENTAJE DE APOYOS A PROYECTOS INDEPENDIENTES</t>
  </si>
  <si>
    <t>PORCENTAJE DE EXPOSICIONES REALIZADAS EN GALERÍAS DEL INSTITUTO CULTURAL DE LEÓN</t>
  </si>
  <si>
    <t>PORCENTAJE DE AVANCE EN LAS ACTIVIDADES DE ORQUESTA Y CORO SEGÚN CONVENIO</t>
  </si>
  <si>
    <t>PORCENTAJE DE FUNCIONES PRESENTADAS EN TEATRO ESCOLAR</t>
  </si>
  <si>
    <t>PORCENTAJE DE APOYOS ENTREGADOS PARA LA MOVILIDAD DE CREADORES LEONESES</t>
  </si>
  <si>
    <t>PORCENTAJE DE AVANCE SEGÚN ESTIMACIONES DE LA DGOP</t>
  </si>
  <si>
    <t>PORCENTAJE DE AVANCE SEGÚN ESTIMACIONES DELA DGOP</t>
  </si>
  <si>
    <t>PORCENTAJE DE AVANCE DE MANTENIMIENTO Y EQUIPAMIENTO</t>
  </si>
  <si>
    <t>PORCENTAJE DE AVANCE DE MANTENIMIENTO Y EQUIPAMIENTO EN LA OFICINAS GENERALES DEL INSTITUTO CULTURAL DE LEÓN</t>
  </si>
  <si>
    <t>PORCENTAJE DE AVANCE DE MANTENIMIENTO Y EQUIPAMIENTO DE LA ESCUELA DE ARTES PLASTICAS</t>
  </si>
  <si>
    <t>PORCENTAJE DE AVANCE DE MANTENIMIENTO Y EQUIPAMIENTO DE "CASA LUIS LONG"</t>
  </si>
  <si>
    <t>PORCENTAJE DE AVANCE DE MANTENIMIENTO Y EQUIPAMIENTO DEL TEATRO "MARÍA GREVER"</t>
  </si>
  <si>
    <t>PORCENTAJE DE AVANCE DE MANTENIMIENTO Y EQUIPAMIENTO DEL MUSEO DE LAS IDENTIDADES LEONESAS</t>
  </si>
  <si>
    <t>PORCENTAJE DE AVANCE DE REHABILITACIÓN DEL REDONDEL "PLAZA DE GALLOS 2DA. ETAPA"</t>
  </si>
  <si>
    <t>PORCENTAJE DE AVANCE DE REHABILITACIÓN DEL CENTRO CULTURAL "PLAZA DE GALLOS 2DA. ETAPA" Y FACHADA</t>
  </si>
  <si>
    <t>CONTRATO FIRMADO</t>
  </si>
  <si>
    <t>PORCENTAJE DE INMUEBLES IMPERMEABILIZADOS</t>
  </si>
  <si>
    <t>PORCENTAJE DE AVANCE DE FESTIVALES EMBLEMÁTICOS DE EXPRESIÓN ARTÍSTICA Y CULTURAL DESARROLLADOS</t>
  </si>
  <si>
    <t>PORCENTAJE DE AVANCE EN LA PLANEACIÓN Y REALIZACIÓN DEL FESTIVAL INTERNACIONAL DE ARTE CONTEMPORÁNEO</t>
  </si>
  <si>
    <t>PORCENTAJE DE AVANCE EN LA PLANEACIÓN Y REALIZACIÓN DEL FESTIVAL INTERNACIONAL DE CERVANTINO</t>
  </si>
  <si>
    <t>PORCENTAJE DE AVANCE EN LA PLANEACIÓN Y REALIZACIÓN DEL FESTIVAL DE LA MUERTE</t>
  </si>
  <si>
    <t>PORCENTAJE DE ILUMINACIÓN EN LA CATEDRAL</t>
  </si>
  <si>
    <t>PORCENTAJE DE GESTIONES EJECUTADAS</t>
  </si>
  <si>
    <t>PORCENTAJE DE EXPOSICIONES REALIZADAS EN EL MUSEO DE LAS IDENTIDADES LEONESAS</t>
  </si>
  <si>
    <t>PORCENTAJE DE PRODUCCIÓN DE EXPOSICIONES REALIZADAS EN EL MUSEO DE LAS IDENTIDADES LEONESAS</t>
  </si>
  <si>
    <t>PORCENTAJE DE AVANCE EN LA INSTALACIÓN DEL MUSEO ITINERANTE EN LOS SITIOS</t>
  </si>
  <si>
    <t>PORCENTAJE DE ITINERANCIAS REALIZADAS DEL MUSEO INFLABLE</t>
  </si>
  <si>
    <t>PORCENTAJE DE PROYECTOS ELABORADOS</t>
  </si>
  <si>
    <t>PORCENTAJE DE CONTRATOS ELABORADOS</t>
  </si>
  <si>
    <t>NUMERO DE SOLICITUDES PAGADAS</t>
  </si>
  <si>
    <t>PORCENTAJE DE EJECUCIÓN DE OBRAS DE INTERVENCIÓN EN PARQUE FERIAL</t>
  </si>
  <si>
    <t>PORCENTAJE DE AVANCE FÍSICO DE EJECUCIÓN DE OBRA "ESTACIONAMIENTO SUBTERRANEO"</t>
  </si>
  <si>
    <t>PORCENTAJE DE AVANCE FÍSICO DE EJECUCIÓN OBRA "EDIFICIO DOS NIVELES"</t>
  </si>
  <si>
    <t>ÍNDICE DE CUMPLIMIENTO DE ELABORACIÓN DE PROYECTO EJECUTIVO DE ESPACIOS VINCULATORIOS.</t>
  </si>
  <si>
    <t>PORCENTAJE DE AVANCE FÍSICO DE EJECUCIÓN DE OBRA "INMUEBLES, EXPLANADAS Y ÁREAS VERDES"</t>
  </si>
  <si>
    <t>ESPACIOS RENOVADOS PARA PROPICIAR ENTORNOS DE APRENDIZAJE Y ENTRETENIMIENTO PARA LOS VISITANTES</t>
  </si>
  <si>
    <t>PROYECTO INTEGRADOR DE CONECTIVIDAD MULTI PARQUES</t>
  </si>
  <si>
    <t>PORCENTAJE DE AVANCE EN EL DESARROLLO DE NUEVOS CONGRESOS Y FESTIVALES.</t>
  </si>
  <si>
    <t>PORCENTAJE DE AVANCE DE LA DOCUMENTACIÓN INTEGRADA AL EXPEDIENTE DE LEON LIGHT FEST</t>
  </si>
  <si>
    <t>PORCENTAJE DE AVANCE EN LA INTEGRACIÓN DEL EXPEDIENTE DE BARBERINK 2019</t>
  </si>
  <si>
    <t>PORCENTAJE DE AVANCE EN LA INTEGRACIÓN DEL EXPEDIENTE DE DENTOLOGICOM 2019</t>
  </si>
  <si>
    <t>PORCENTAJE DE AVANCE EN EL APOYO DE CONGRESOS, CONVENCIONES, FESTIVALES Y EVENTOS.</t>
  </si>
  <si>
    <t>PORCENTAJE DE AVANCE EN LA INTEGRACIÓN DEL EXPEDIENTE DEL EVENTO WONDERZONE 2019.</t>
  </si>
  <si>
    <t>PORCENTAJE EN EL AVANCE DE LA INTEGRACIÓN DEL EXPEDIENTE DE LOS EVENTOS MIÉRCOLES DEL DANZON EN EL EXPIATORIO</t>
  </si>
  <si>
    <t>PORCENTAJE DE AVANCE EN LA INTEGRACIÓN DEL EXPEDIENTE DEL 16° RALLY GUANAJUATO MÉXICO 2019.</t>
  </si>
  <si>
    <t>NÚMERO DE SOLICITUDES PAGADAS CONTRA NÚMERO DE SOLICITUDES PROGRAMADAS DE PAGO.</t>
  </si>
  <si>
    <t>PORCENTAJE DE AVANCE EN LA REALIZACIÓN DEL ESTUDIO DE IMPACTOS AMBIENTALES Y SOCIALES EN LOS EVENTOS RALLY GUANAJUATO MÉXICO, MOTOFIESTA LEÓN Y FESTIVAL INTERNACIONAL DEL GLOBO 2019.</t>
  </si>
  <si>
    <t>PORCENTAJE DE AVANCE EN LA INTEGRACIÓN DEL EXPEDIENTE DEL FESTIVAL DE JAZZ DE LEÓN 2019.</t>
  </si>
  <si>
    <t>PORCENTAJE DE AVANCE EN LA INTEGRACIÓN DEL EXPEDIENTE DEL TORNEO INTERNACIONAL CHALLENGER LEÓN 2019.</t>
  </si>
  <si>
    <t>PORCENTAJE DE AVANCE EN LA INTEGRACIÓN DEL EXPEDIENTE DEL BJX MEDIO MARATÓN BAJÍO 2019.</t>
  </si>
  <si>
    <t>PORCENTAJE DE AVANCE EN LA INTEGRACIÓN DEL EXPEDIENTE DEL FESTIVAL BAJÍO TANGO 2019.</t>
  </si>
  <si>
    <t>PORCENTAJE DE AVANCE EN LA INTEGRACIÓN DEL EXPEDIENTE DEL TINTO BAJÍO FESTIVAL DE VINO MEXICANO 6TA. EDICIÓN.</t>
  </si>
  <si>
    <t>PORCENTAJE DE AVANCE EN LA INTEGRACIÓN DEL EXPEDIENTE DEL KEEPER KOMBAT 2019.</t>
  </si>
  <si>
    <t>PORCENTAJE DE AVANCE EN LA INTEGRACIÓN DEL EXPEDIENTE DEL GRAND PRIX MOTOCROSS LEÓN 2019.</t>
  </si>
  <si>
    <t>PORCENTAJE DE AVANCE EN LA INTEGRACIÓN DEL EXPEDIENTE DEL 3ER. FESTIVAL INTERNACIONAL DE VIOLONCELLO 2019.</t>
  </si>
  <si>
    <t>PORCENTAJE DE AVANCE EN LA INTEGRACIÓN DEL EXPEDIENTE DEL FESTIVAL DE FOTOGRAFÍA INTERNACIONAL EN LEÓN FFIEL 2019.</t>
  </si>
  <si>
    <t>PORCENTAJE DE AVANCE EN LA INTEGRACIÓN DE EXPEDIENTE PARA EL EVENTO 2019 U18 WORLD CHAMPIONSHIP</t>
  </si>
  <si>
    <t>PORCENTAJE DE AVANCE EN LA INTEGRACIÓN DE EXPEDIENTE DEL FESTIVAL MÁSTER DE VOLEIBOL 2019</t>
  </si>
  <si>
    <t>PORCENTAJE DE AVANCE EN LA INTEGRACIÓN DEL EXPEDIENTE DE LOS CONGRESOS APOYADOS: CONGRESO MEXICANO DEL PETRÓLEO</t>
  </si>
  <si>
    <t>PORCENTAJE DE AVANCE DE LA INTEGRACIÓN DEL EXPEDIENTE DEL XLIII CONGRESO INTERNACIONAL DE CIRUGÍA GENERAL 2019</t>
  </si>
  <si>
    <t>PORCENTAJE DE AVANCE EN LA INTEGRACIÓN DEL EXPEDIENTE DE LOS CONGRESOS APOYADOS PARA LA POSTULACIÓN DE LEÓN COMO SEDE DE EVENTOS, DE CONGRESOS, CONVENCIONES Y EXPOSICIONES PARA LA PROMOCIÓN DEL DESTINO DURANTE EL AÑO 2019</t>
  </si>
  <si>
    <t>PORCENTAJE DE AVANCE EN LA INTEGRACIÓN DE EXPEDIENTE PARA EL FESTIVAL DECEMBRINO</t>
  </si>
  <si>
    <t>PORCENTAJE DE AVANCE EN LA INTEGRACIÓN DEL EXPEDIENTE DE TECATE BAJÍO 2019.</t>
  </si>
  <si>
    <t>PORCENTAJE DE AVANCE EN LA INTEGRACIÓN DEL EXPEDIENTE DEL FESTIVAL INTERNACIONAL DEL GLOBO 2019.</t>
  </si>
  <si>
    <t>PORCENTAJE DE AVANCE EN LA INTEGRACIÓN DEL EXPEDIENTE DEL FESTIVAL INTERNACIONAL DE CINE DE LEÓN 2019.</t>
  </si>
  <si>
    <t>PORCENTAJE EN LA INTEGRACIÓN DEL EXPEDIENTE OPENING FIG 2019</t>
  </si>
  <si>
    <t>PORCENTAJE DE INTEGRACIÓN DEL EXPEDIENTE PARA EL EVENTO LAB KINOROOM 2019</t>
  </si>
  <si>
    <t>PORCENTAJE DE AVANCE EN LA INTEGRACIÓN DEL EXPEDIENTE DEL FESTIVAL SANHA 2019.</t>
  </si>
  <si>
    <t>PORCENTAJE DE AVANCE EN LA INTEGRACIÓN DEL EXPEDIENTE DEL FESTIVAL INTERNACIONAL DEL CABALLO 019.</t>
  </si>
  <si>
    <t>PORCENTAJE DE AVANCE EN LA INTEGRACIÓN DEL EXPEDIENTE DE MOTOFIESTA LEÓN 2019.</t>
  </si>
  <si>
    <t>PORCENTAJE DE AVANCE EN LA INTEGRACIÓN DEL EXPEDIENTE DEL MADERO BLUES 2019.</t>
  </si>
  <si>
    <t>PORCENTAJE DE AVANCE EN LA INTEGRACIÓN DEL EXPEDIENTE DEL LEÓN GTO GRAND PRIX CAMPEONATO NACIONAL DE FÓRMULA KARTS 2019.</t>
  </si>
  <si>
    <t>PORCENTAJE DE AVANCE EN LA INTEGRACIÓN DEL EXPEDIENTE DEL EVENTO MARATÓN LEÓN GUIAR 2019</t>
  </si>
  <si>
    <t>PORCENTAJE DE AVANCE EN LA INTEGRACIÓN DE UN EXPEDIENTE PARA EL APOYO A CONGRESOS Y CONVENCIONES 2019</t>
  </si>
  <si>
    <t>AGENDA BILATERAL EJECUTADA</t>
  </si>
  <si>
    <t>ACCIONES REALIZADAS</t>
  </si>
  <si>
    <t>PRODUCTO OPERANDO</t>
  </si>
  <si>
    <t>PROYECTO OPERANDO</t>
  </si>
  <si>
    <t>INVENTARIO TURÍSTICO</t>
  </si>
  <si>
    <t>ESTRATEGIAS DESARROLLADAS</t>
  </si>
  <si>
    <t>NÚMERO DE HERRAMIENTAS PROMOCIONALES DESARROLLADAS AFINES A LA MARCA CIUDAD</t>
  </si>
  <si>
    <t>PORCENTAJE DE CALLES PAVIMENTADAS DEL BARRIO SAN JUAN DE DIOS</t>
  </si>
  <si>
    <t>PORCENTAJE DE GESTIONES ELABORADAS</t>
  </si>
  <si>
    <t>PORCENTAJE DE GESTIÓN DE LA CALLE JUÁREZ</t>
  </si>
  <si>
    <t>PORCENTAJE DE AVANCE FISICO EN LA REHABILITACION DEL PARQUE JUAREZ Y OBRA DE RECICLAJE DEL PARADERO DEL SIT</t>
  </si>
  <si>
    <t>PORCENTAJE DE AVANCE EN LA CONTRATACION DE OBRAS PARA REHABILITAR EL PARQUE JUAREZ Y RECICLAJE DEL PARADERO SIT</t>
  </si>
  <si>
    <t>PORCENTAJE DE OBRAS REALIZADAS</t>
  </si>
  <si>
    <t>PORCENTAJE DE GRUPOS PROMOTORES CONFORMADOS</t>
  </si>
  <si>
    <t>PORCENTAJE DE AVANCE DE LA ELABORACIÓN DEL REGLAMENTO</t>
  </si>
  <si>
    <t>PORCENTAJE DE AVANCE EN LA IMPLEMENTACIÓN DEL PROGRAMA DE REACTIVACIÓN DEL BLVD. LÓPEZ MATEOS</t>
  </si>
  <si>
    <t>PORCENTAJE DE PROYECTO EJECUTIVO ELABORADOS PARA LÓPEZ MATEOS</t>
  </si>
  <si>
    <t>PORCENTAJE DE ACCIONES DE MEJORAMIENTO EJECUTADAS</t>
  </si>
  <si>
    <t>PORCENTAJE DE AVANCE DE LA REHABILITACIÓN DE LA CALLE ESPAÑITA 1RA ESTAPA</t>
  </si>
  <si>
    <t>PORCENTAJE DE AVANCE DEL PLAN DE MODERNIZZACIÓN DE INFRAESTRUCTURA DEL MERCADO LA LUZ 1 RA ESTAPA</t>
  </si>
  <si>
    <t>PORCENTAJE DE AVANCE DE LA REHABILITACIÓN DE LA CALLE LA LUZ 1RA ETAPA</t>
  </si>
  <si>
    <t>PORCENTAJE DE AVANCE DE MANTENIMIENTO DE LA PAVIMENTACIÓN DE BANQUETAS, CANALIZACIONES EN AV. LA LUZ</t>
  </si>
  <si>
    <t>PORCENTAJE DEL PROYECTO EJECUTIVO DE IDENTIDAD ZONA PIEL IMAGEN URBANA , REGENERACIÓN ECONOMICAA</t>
  </si>
  <si>
    <t>PORCENTAJE DE LA ORA ELECTROMECÁNICA PARA LA RED SUBTERRANEA EN CALLE LA LUZ Y TRAMO DE LA CALLE TAXCCO</t>
  </si>
  <si>
    <t>PORCENTAJE DE AVANCE EN LA EJECUCIÓN DE LA CAMPAÑA DE PROMOCIÓN Y POSICIONAMIENTO DE LA ZONA PIEL</t>
  </si>
  <si>
    <t>PORCENTAJE DE CENTROS DE ABASTO MODERNIZADOS</t>
  </si>
  <si>
    <t>PORCENTAJE DE PROYECTOS EJECUTIVOS ELABORADOS PARA CENTROS DE ABASTO</t>
  </si>
  <si>
    <t>PORCENTAJE DE PROYECTOS EJECUTIVOS ELABORADOS PARA PLAZAS PÚBLICAS</t>
  </si>
  <si>
    <t>PORCENTAJE DE PORYECTO EJECUTIVO DE REHABILITACIÓN DEL MERCADO EL CORTIJO</t>
  </si>
  <si>
    <t>PORCENTAJE DEL PLAN DE MODERNIZACIÓN DE INFRAESTRUCTURA DEL MERCADO EL CORTIJO</t>
  </si>
  <si>
    <t>PORCENTAJE DE PROYECTO EJECUTIVO DEL MERCADO VIRGEN DE GUADALUPE</t>
  </si>
  <si>
    <t>PORCENTAJE DEL PLAN DE MODERNIZACIÓN DE INFRAESTRUCTURA DEL MERCADO LALUZ</t>
  </si>
  <si>
    <t>PORCENTAJE DEL PLAN DE MODERNIZACIÓN DE INFRAESTRUCTURA DEL MERCADO LAS AMÉRICAS</t>
  </si>
  <si>
    <t>PORCENTAJE DE MODERNIZACIÓN EN EL RUBRO DE INFRAESTRUCTURA EN EL MERCADO REPÚBLICA</t>
  </si>
  <si>
    <t>PORCENTAJE DEL TRABAJO DE DEMOLICIÓN Y RESTAURACIÓN DE RECONSTRUCCIÓN DE ACCESO DE LADO A LADO DDE ESTACIONAMIENTO DE REGIDORES POR OPERATIVIDAD A LOCATARIOS EN ZONA CENTRO</t>
  </si>
  <si>
    <t>PORCENTAJE DEL PLAN DE INFRAESTRUCTTURA DE MERCADO SAN JUAN BOSCO</t>
  </si>
  <si>
    <t>PORCENTAJE DEL PLAN DE MODERNIZACIÓN DE INFRAESTRUCTURA DEL MERCADO LA PULGA 3RA ETAPA</t>
  </si>
  <si>
    <t>PORCENTAJE DE INFRAESTRUCTURA DEL MERCADO CARRO VERDE</t>
  </si>
  <si>
    <t>PORCENTAJE DEL PLAN DE MODERNIZACIÓN EN EL RUBRO DE INFRAESTRUCTURA PARA EL MERCADO LAS AMÉRICAS</t>
  </si>
  <si>
    <t>PORCENTAJE DEL FALDÓN FACHADA PERIMETRAL DEL MERCADO EL CORTIJO</t>
  </si>
  <si>
    <t>PORCENTAJE DE LA PRIMERA ETAPA DE LA PLAZA DE LAS VIGAS</t>
  </si>
  <si>
    <t>PORCENTAJE DEL PROYECTO EJECUTIVO DE PLAZOLETAAS EN PLAZA LAS VIGAS</t>
  </si>
  <si>
    <t>PORCENTAJE DEL FUNCIONAMIENTO Y LA SEGURIDAD DEL MERCADO</t>
  </si>
  <si>
    <t>PORCENTAJE DEL PROYECTO DE REHABILITACIÓN DE LA INSTALACIÓN ELECTRICA DEL DESCARGUE ESTRELLA</t>
  </si>
  <si>
    <t>PORCENTAJE DE CONSTRUCCIÓN DE LA 2DA. ETAPA DE LA PLAZA LAS VIGAS</t>
  </si>
  <si>
    <t>PORCENTAJE DE AVANCE EN LA EJECUCIÓN DE OBRA PARA PROYECTO GASTRONÓMICO Y COMERCIAL DE PLAZA SAN JUAN DEL COECILLO</t>
  </si>
  <si>
    <t>PORCENTAJE DE AVANCE DE LAS ALTERNATIVAS DEL ABASTO LOCAL DE LA CONSTRUCCIÓN DE UN MERCADO PÚBLICO EN EL PONIENTE DE LA CIUDAD</t>
  </si>
  <si>
    <t>PORCENTAJE DE AVANCE EN EL PROYECTO EJECUTIVO ELABORADO PARA EL NUEVO MERCADO</t>
  </si>
  <si>
    <t>PORCENTAJE DE EMPRESAS APOYADAS PARA SU DESARROLLO</t>
  </si>
  <si>
    <t>PORCENTAJE DE MI PYMES APOYADAS</t>
  </si>
  <si>
    <t>PORCENTAJE DE AVANCE EN LA GESTIÓN PARA LLEVAR A CABO LA REUNIÓN ANUAL DE INDUSTRIALES</t>
  </si>
  <si>
    <t>PORCENTAJE DE SOLICITUDES RECIBIDAS PARA APOYO DEL PROGRAMA DE "PRODUCTOS QUE DEJAN HUELLA"</t>
  </si>
  <si>
    <t>PORCENTAJE DE CURSOS DE PRE-ACELERACIÓN IMPARTIDOS A MIPYMES</t>
  </si>
  <si>
    <t>PORCENTAJE DE AVANCE EN LA ELABORACIÓN DEL MODELO DE DESARROLLO PARA EL SECTOR MEXICANO DE CALZADO A NIVEL NACIONAL E INTERNACIONAL</t>
  </si>
  <si>
    <t>PORCENTAJE DE AVANCE EN LA ELABORACIÓN CONVENIO CON COFOCE PARA FORO GO</t>
  </si>
  <si>
    <t>EMPRESAS TURÍSTICAS CERTIFICADAS</t>
  </si>
  <si>
    <t>TALLERES DE CERTIFICACIÓN REALIZADOS</t>
  </si>
  <si>
    <t>PORCENTAJE DE PROYECTOR PRODUCTIVOS APOYADOS.</t>
  </si>
  <si>
    <t>PORCENTAJE DE RECEPCIÓN DE SOLICITUDES PARA APOYO DE PROYECTOS PRODUCTIVOS</t>
  </si>
  <si>
    <t>PORCENTAJE DE RECEPCIÓN DE SOLICITUDES DE APOYO PARA UNIFORMES</t>
  </si>
  <si>
    <t>PORCENTAJE DE AVANCE EN LA FABRICACIÓN DE EQUIPAMIENTOS DE IMAGEN COMERCIAL PLAZA SAN JUAN DEL COECILLO</t>
  </si>
  <si>
    <t>PORCENTAJE DE AVANCE EN LA FABRICACIÓN DE EQUIPAMIENTOS DE IMAGEN COMERCIAL PLAZA LAS VIGAS</t>
  </si>
  <si>
    <t>PORCENTAJE DE INVENCIONES GENERADAS</t>
  </si>
  <si>
    <t>PROGRAMA DE ATRACCIÓN DE INVERSIONES IMPLEMENTADO.</t>
  </si>
  <si>
    <t>PORCENTAJE DE EMPRESAS ATENDIDAS EN LA CIUDAD</t>
  </si>
  <si>
    <t>PORCENTAJE DE EMPRESAS CONCRETADAS EN LA CIUDAD</t>
  </si>
  <si>
    <t>PORCENTAJE DE EMPLEOS COMPROMETIDOS</t>
  </si>
  <si>
    <t>PORCENTAJE DE MISIONES COMERCIALES REALIZADAS</t>
  </si>
  <si>
    <t>PORCENTAJE DE MISIONES COMERCIALES NACIONALES</t>
  </si>
  <si>
    <t>PORCENTAJE DE MISIONES COMERCIALES INTERNACIONALES</t>
  </si>
  <si>
    <t>PORCENTAJE DE ZONAS INDUSTRIALES CONSOLIDADAS Y FORTALECIDAS</t>
  </si>
  <si>
    <t>PORCENTAJE DE CONSOLIDACIÓN DE LA OBRA ZONA SUR PONIENTE</t>
  </si>
  <si>
    <t>PORCENTAJE DE REHABILITACIÓN DEL BLVD. RESTAURADORES FRACC CD. INDUSTRIAL 2DA. ETAPA</t>
  </si>
  <si>
    <t>PORCENTAJE DE REHABILITACIÓN DEL FRACC. CIUDAD INDUSTRIAL 1RA ETAPA</t>
  </si>
  <si>
    <t>PORCENTAJE DE MEJORAMIENTO DE IMAGEN URBANA DEL BLVD GASODUCTO Y BLVD. SAAVEDRA</t>
  </si>
  <si>
    <t>PORCENTAJE DEL PROYECTO EJECUTIVO DE AMPLIACIÓN DE LA AV. PROLONGACIÓN JUÁREZ TRAMO GLORIETA TIMOTEO LOZANO</t>
  </si>
  <si>
    <t>PORCENTAJE DEL PROYECTO EJECUTIVO AMPLIACIÓN CARR LEÓN-MANUEL DOBLADO</t>
  </si>
  <si>
    <t>PORCENTAJE DE PROYECTO VUELTA A LA DERECHA COMUNIDAD SANTA ROSA DE AYALA CARRETER ESTATAL DE LEÓN</t>
  </si>
  <si>
    <t>PORCENTAJE DE REHABILITACIÓN DE PAVIMENTACIÓN Y ALUMBRADO PÚBLICO DEL BLVD. MIGUEL DE CERVANTES SAAVEDRA</t>
  </si>
  <si>
    <t>PORCENTAJE DE AVANCE DE LA CONSTRUCCIÓN DEL BLVD. OLEODUCTO</t>
  </si>
  <si>
    <t>PORCENTAJE DE REHABILITACIÓN DE LA CALLE MURALES</t>
  </si>
  <si>
    <t>DESARROLLO DEL ESTUDIO</t>
  </si>
  <si>
    <t>SESIONES DE TRABAJO</t>
  </si>
  <si>
    <t>PORCENTAJE DE AVANCE EN LA CREACIÓN Y OPERACIÓN DEL LABORATORIO DE BIOLOGÍA MOLECULAR</t>
  </si>
  <si>
    <t>PORCENTAJE DE AVANCE EN EL EQUIPAMIENTO DEL LABORATORIO</t>
  </si>
  <si>
    <t>PORCENTAJE DE AVANCE EN LA OPERACIÓN DEL LABORATORIO</t>
  </si>
  <si>
    <t>PORCENTAJE DE EVENTOS DE CAPACITACIÓN, EMPRENDIMIENTO Y DE NEGOCIOS AGROPECUARIOS REALIZADOS</t>
  </si>
  <si>
    <t>PORCENTAJE DE SUBSIDIOS OTORGADOS PARA EMPRENDIMIENTO Y DE NEGOCIOS AGROPECUARIOS EN EVENTOS NACIONALES E INTERNACIONALES PARA SU PROMOCIÓN</t>
  </si>
  <si>
    <t>PORCENTAJE DE AVANCE EN LA IMPLEMENTACIÓN DEL PROGRAMA DE VALOR AGREGADO</t>
  </si>
  <si>
    <t>PORCENTAJE DE AVANCE EN EL CONVENIO PARA UN EVENTO DE VALOR AGREGADO</t>
  </si>
  <si>
    <t>PORCENTAJE DE AVANCE EN FINANCIAMIENTOS OTORGADOS PARA EL FOMENTO DE ACTIVIDADES PRODUCTIVAS (FIDEMIR).</t>
  </si>
  <si>
    <t>PORCENTAJE DE AVANCE EN LA GESTION PARA LA FIRMA DE CONVENIO</t>
  </si>
  <si>
    <t>PORCENTAJE DE SUBSIDIOS OTORGADOS A PRODUCTORES AGROPECUARIOS, UNIDADES DE NEGOCIO Y SERVICIO EN ZONA RURAL.</t>
  </si>
  <si>
    <t>PORCENTAJE DE EXPEDIENTES ACEPTADOS</t>
  </si>
  <si>
    <t>PORCENTAJE DE AVANCE EN LA GESTIÓN DEL CONVENIO PARA LA ENTREGA DE SUBSIDIOS A PRODUCTORES AGROPECUARIOS</t>
  </si>
  <si>
    <t>PORCENTAJE DE JORNALES OTORGADOS</t>
  </si>
  <si>
    <t>PORCENTAJE DE SOLICITUDES RECIBIDAS</t>
  </si>
  <si>
    <t>PORCENTAJE DE SOBRES PAGADOS</t>
  </si>
  <si>
    <t>PORCENTAJE DE HECTÁREAS APOYADAS CON INSUMOS AGRÍCOLAS</t>
  </si>
  <si>
    <t>PORCENTAJE DE EXPEDIENTES APOYADOS CON INSUMOS AGRICOLAS</t>
  </si>
  <si>
    <t>PORCENTAJE DE CABEZAS DE GANADO ENTREGADAS</t>
  </si>
  <si>
    <t>PORCENTAJE DE SUBSIDIOS OTORGADOS PARA EL MEJORAMIENTO GENETICO</t>
  </si>
  <si>
    <t>PORCENTAJE DE AVANCE EN LA FIRMA DEL CONVENIO</t>
  </si>
  <si>
    <t>PORCENTAJE DE CABEZAS DE GANADO APOYADAS</t>
  </si>
  <si>
    <t>PORCENTAJE DE CABEZAS DE GANADO VACUNADAS</t>
  </si>
  <si>
    <t>PORCENTAJE DE ARETES COLOCADOS</t>
  </si>
  <si>
    <t>PORCENTAJE DE SUBSIDIOS OTORGADOS</t>
  </si>
  <si>
    <t>PORCENTAJE DE PRODUCTORES CAPACITADOS</t>
  </si>
  <si>
    <t>PORCENTAJE DE AVANCE EN LA FIRMA DEL CONVENIO DE COLABORACIÓN TECNICA</t>
  </si>
  <si>
    <t>PORCENTAJE DE REUNIONES DE SEGUIMIENTO REALIZADAS</t>
  </si>
  <si>
    <t>PORCENTAJE DE CONVENIOS DE COLABORACIÓN TÉCNICA GESTIONADOS</t>
  </si>
  <si>
    <t>PORCENTAJE DE DETECCIONES REALIZADAS</t>
  </si>
  <si>
    <t>PORCENTAJE DE CONVENIO REALIZADO.</t>
  </si>
  <si>
    <t>PORCENTAJE DE CONSULTAS MÉDICAS</t>
  </si>
  <si>
    <t>PORCENTAJE DE CONTRATO REALIZADO</t>
  </si>
  <si>
    <t>PORCENTAJE DE AVANCE EN EL PROYECTO EJECUTIVO DE CASA DE SALUD</t>
  </si>
  <si>
    <t>PORCENTAJE DE SOLICITUDES ANTE OBRA PÚBLICA PARA LLEVAR A CABO LA OBRA DE URBANIZACIÓN PARA LAS UNIDADES MÉDICAS DE LOMAS DE ECHEVESTE Y 10 DE MAYO</t>
  </si>
  <si>
    <t>PORCENTAJE DE ATENCIONES DENTALES BRINDADAS</t>
  </si>
  <si>
    <t>PORCENTAJE DE UNIDADES DENTALES MÓVILES ADQUIRIDAS</t>
  </si>
  <si>
    <t>PORCENTAJE DE ADQUISICIONES DE CUADRO MATERIALES MÉDICOS REALIZADOS</t>
  </si>
  <si>
    <t>PORCENTAJE DE CAPACITACIONES DE COMITÉS REALIZADOS</t>
  </si>
  <si>
    <t>PORCENTAJE DE ADQUISICIÓN DE EQUIPO MÉDICO</t>
  </si>
  <si>
    <t>PORCENTAJE DE VERIFICACIONES REALIZADAS</t>
  </si>
  <si>
    <t>PORCENTAJE DE ADQUISICIÓN DE VEHÍCULO</t>
  </si>
  <si>
    <t>PORCENTAJE DE CAPACITACIONES REALIZADAS</t>
  </si>
  <si>
    <t>PORCENTAJE DE REALIZACIÓN DE UNA RED DE PROFESIONALES DE LA SALUD EN EL MODELO DE PATOLOGIA DUAL.</t>
  </si>
  <si>
    <t>PORCENTAJE DE ELABORACIÓN DE CAMPAÑA ALCOHOL Y CONDUCCIÓN, PARA LA PREVENCIÓN DE ACCIDENTES VIALES EN EL MUNICIPIO DE LEÓN</t>
  </si>
  <si>
    <t>PORCENTAJE DE EVALUACIONES REALIZADAS</t>
  </si>
  <si>
    <t>PORCENTAJE DE CONVENIO REALIZADO</t>
  </si>
  <si>
    <t>UNIDADES MINI DEPORTIVAS REHABILITADAS PARA EL DESARROLLO DE LA ACTIVIDAD FÍSICA.</t>
  </si>
  <si>
    <t>PORCENTAJE DE MINI DEPORTIVAS REHABILITADOS EN COLONIAS DENTRO DE LAS DISPOSICIONES ADMINISTRATIVAS DE LA COMUDE LEON GENERANDO LAZOS DURADEROS DE TEJIDO SOCIAL ARMÓNICO LOGRANDO ASÍ UN “LEÓN CON PAZ DURADERA”.</t>
  </si>
  <si>
    <t>PORCENTAJE DE GESTION DE PAGOS DE 40 ESPACIOS MINIDEPORTIVAS PARA LA ACTIVACION FISICA Y DEPORTE DE LA CIUDADANIA LEONESA</t>
  </si>
  <si>
    <t>NUMERO DE JÓVENES EN SITUACIÓN DE RIESGO INSERTADOS AL DEPORTE</t>
  </si>
  <si>
    <t>PORCENTAJE DE JÓVENES EN SITUACIÓN DE RIESGO INSERTADOS AL DEPORTE A TRAVÉS DE SU PARTICIPACIÓN EN TORNEOS NOCTURNOS.</t>
  </si>
  <si>
    <t>PORCENTAJE HABITANTES ACTIVADOS SISTEMÁTICAMENTE EN CAMINATAS RECREATIVAS</t>
  </si>
  <si>
    <t>PORCENTAJE DE CAMINANTES ACTIVADOS EN MINIDEPORTIVAS, ESPACIOS PÚBLICOS Y ÁREA DE DONACIÓN.</t>
  </si>
  <si>
    <t>NÚMERO DE TORNEOS DEPORTIVOS INTER ESCOLARES CONVOCADOS EN EL MUNICIPIO, RESPECTO A LA PLANEACIÓN ANUAL</t>
  </si>
  <si>
    <t>PORCENTAJE DE CUMPLIMIENTO EN LA EJECUCIÓN DE COMPETENCIAS DEPORTIVAS EN LOS 3 NIVELES DE EDUCACIÓN, RESPECTO A LA PLANEACIÓN ANUAL.</t>
  </si>
  <si>
    <t>NÚMERO DE CAMPEONATOS DE AJEDREZ EN EDUCACIÓN BÁSICA CONVOCADOS, RESPECTO A LA PLANEACIÓN ANUAL.</t>
  </si>
  <si>
    <t>PORCENTAJE DE CONVOCATORIAS EN TORNEOS DE AJEDREZ LANZADAS, RESPECTO A LA PLANEACIÓN ANUAL.</t>
  </si>
  <si>
    <t>UNIDADES DEPORTIVAS REHABILITADAS PARA LA ACTIVACIÓN FÍSICA</t>
  </si>
  <si>
    <t>PORCENTAJE DE UNIDADES DEPORTIVAS REHABILITADOS Y EQUIPADAS A CARGO DE LA COMUDE LEON GENERANDO LAZOS DURADEROS DE TEJIDO SOCIAL ARMÓNICO LOGRANDO ASÍ UN “LEÓN CON PAZ DURADERA”.</t>
  </si>
  <si>
    <t>PORCENTAJE DE CIERRE ADMINISTRATIVO DE REHABILITACIONES Y EQUIPAR 8 UNIDADES DEPORTIVAS PARA FOMENTAR LA ACTIVACIÓN FÍSICA.</t>
  </si>
  <si>
    <t>PORCENTAJE DE AVANCE FÍSICO EN TRABAJOS COMPLEMENTARIOS EN ZONA DE GRADAS Y BARDA DEL OUTFIELD (PADDING) EN EL ESTADIO DE BÉISBOL DOMINGO SANTANA.</t>
  </si>
  <si>
    <t>PORCENTAJE DE ATENCIÓN BRINDADA A DEPORTISTAS DE ALTO RENDIMIENTO, RESPECTO A LA PLANEACIÓN MENSUAL</t>
  </si>
  <si>
    <t>PORCENTAJE DE SEGUIMIENTO A LA PREPARACIÓN DE DEPORTISTAS Y ENTRENADORES QUE RECIBEN BECA DEPORTIVA, RESPECTO A LA PLANEACIÓN MENSUAL.</t>
  </si>
  <si>
    <t>PORCENTAJE DE LITROS INCORPORADOS</t>
  </si>
  <si>
    <t>PORCENTAJE DE ESTUDIOS REALIZADOS</t>
  </si>
  <si>
    <t>PORCENTAJE DE PREDIOS ADQUIRIDOS</t>
  </si>
  <si>
    <t>PORCENTAJE DE TRÁMITES REALIZADOS</t>
  </si>
  <si>
    <t>PORCENTAJE DE KM REALIZADOS.</t>
  </si>
  <si>
    <t>PORCENTAJE DE LÍNEAS DE CONDUCCIÓN Y ALIMENTACIÓN DE AGUA POTABLE QUE CUENTAN CON PROYECTO EJECUTIVO.</t>
  </si>
  <si>
    <t>PORCENTAJE DE KILÓMETROS DE LÍNEAS DE CONDUCCIÓN CONSTRUIDOS</t>
  </si>
  <si>
    <t>PORCENTAJE DE REHABILITACIONES CONSTRUIDAS</t>
  </si>
  <si>
    <t>PORCENTAJE DE REHABILITACIONES DE REDES DE AGUA POTABLE QUE CUENTAN CON PROYECTO EJECUTIVO.</t>
  </si>
  <si>
    <t>PORCENTAJE DE OBRAS DE REHABILITACIÓN DE REDES DE AGUA POTABLE REALIZADAS</t>
  </si>
  <si>
    <t>PORCENTAJE DE MEDIDORES SUSTITUIDOS</t>
  </si>
  <si>
    <t>PORCENTAJE DE DIAGNÓSTICOS REALIZADOS</t>
  </si>
  <si>
    <t>PORCENTAJE DE COLECTORES CONSTRUIDOS</t>
  </si>
  <si>
    <t>PORCENTAJE DE REHABILITACIONES REALIZADAS</t>
  </si>
  <si>
    <t>PORCENTAJE DE PLANTAS CONSTRUIDAS</t>
  </si>
  <si>
    <t>PORCENTAJE DE LÍNEAS CONSTRUIDAS</t>
  </si>
  <si>
    <t>PORCENTAJE DE ACCIONES EN OBRAS HIDRÁULICAS Y CAPACITACIÓN PARA ACTIVIDADES AGRÍCOLAS</t>
  </si>
  <si>
    <t>PORCENTAJE DE AVANCE EN LA ELABORACIÓN DEL CONVENIO DE CONSEJO TÉCNICO DE AGUAS LEÓN</t>
  </si>
  <si>
    <t>PORCENTAJE DE SUBSIDIOS OTORGADOS PARA USO EFICIENTE DE AGUA AGRICOLA</t>
  </si>
  <si>
    <t>PORCENTAJE DE BORDOS REALIZADOS</t>
  </si>
  <si>
    <t>PORCENTAJE DE AVANCE DE EXPEDIENTES INTEGRADOS</t>
  </si>
  <si>
    <t>PORCENTAJE OBRA TERMINADA</t>
  </si>
  <si>
    <t>PORCENTAJE DE SUPERVISIÓN DE AVANCES DE LA CONSTRUCCIÓN EN LOS PANTEONES ANTE LA DIRECCIÓN DE OBRA PÚBLICA</t>
  </si>
  <si>
    <t>PORCENTAJE DEL NIVEL DE CUMPLIMIENTO DEL PROGRAMA DE SERVICIOS ECOSISTÉMICOS DEL ANP</t>
  </si>
  <si>
    <t>PORCENTAJE DE INSTALACIÓN DE ECOTECNIAS EN UNA COMUNIDAD RURAL DEL ANP SIERRA DE LOBOS</t>
  </si>
  <si>
    <t>PORCENTAJE DE ESPACIOS DE TRANSICIÓN ENERGÉTICA Y LA APLICACIÓN DE ECOTECNIAS.</t>
  </si>
  <si>
    <t>PORCENTAJE NIVEL DE CUMPLIMIENTO</t>
  </si>
  <si>
    <t>PORCENTAJE DE CUMPLIMIENTO</t>
  </si>
  <si>
    <t>PORCENTAJE DE AVANCE EN LAS ACCIONES PROGRAMADAS</t>
  </si>
  <si>
    <t>PORCENTAJE DE AVANCE EN COMPRA DE TERRENO Y GESTIÓN DDE SERVICIOS</t>
  </si>
  <si>
    <t>PORCENTAJE DE AVANCE EN LA REALIZACIÓN DEL INVENTARIO DE GEI</t>
  </si>
  <si>
    <t>PORCENTAJE DE AVANCE EN LAS ETAPAS DEL CIERRE Y CLAUSURA DEL ANTIGUO RELLENO LA RESERVA</t>
  </si>
  <si>
    <t>PORCENTAJE DE LITROS DE LIXIVIADO TRATADO</t>
  </si>
  <si>
    <t>PORCENTAJE DE AVANCE DE CONSTRUCCIÓN DE OBRA DE CIERRE Y CLAUSURAANTIGUO RELLENO LA RESERVA</t>
  </si>
  <si>
    <t>PORCENTAJE DE OBRA REHABILITADA</t>
  </si>
  <si>
    <t>PORCENTAJE DE OBRA SUPERVISADA</t>
  </si>
  <si>
    <t>PORCENTAJE OBRA REHABILITADA</t>
  </si>
  <si>
    <t>PORCENTAJE DE SOLICITUD DE COMPRA DEL SISTEMA DE REFRIGERACIÓN PARA LA CARNE DE AVE SACRIFICADA</t>
  </si>
  <si>
    <t>PORCENTAJE DE AVANCE EN LA REALIZACIÓN DEL PROGRAMA DE ACCIÓN CLIMATICA</t>
  </si>
  <si>
    <t>PORCENTAJE DE ADQUISICIÓN DE CARGADOR ELÉCTRICO PARA VEHÍCULO ELÉCTRICO</t>
  </si>
  <si>
    <t>PORCENTAJE DE AVANCE DE DISEÑO E INSTALACIÓN DE ESTACIÓN DE CARGA PARA UN VEHÍCULO ELÉCTRICO Y ESTRUCTURA METÁLICA TIPO TECHO</t>
  </si>
  <si>
    <t>PORCENTAJE DE AVANCES DEL PROGRAMA MUNICIPAL ELABORADO</t>
  </si>
  <si>
    <t>PORCENTAJE DE ELABORACIÓN DE UN CONTRATO</t>
  </si>
  <si>
    <t>TASA DE CRECIMIENTO ANUAL DE TONELADAS DE RESIDUOS SÓLIDOS URBANOS RECOLECTADAS EN EL MUNICPIO DE LEÓN, GTO.</t>
  </si>
  <si>
    <t>PORCENTAJE TONELADAS DE RESIDUOS SOLIOS URBANOS RECOLECTADOS Y TRASLADADOS.</t>
  </si>
  <si>
    <t>PORCENTAJE DE CONTRATOS ELABORADOS PARA LA RECOLECCIÓN DE RESIDUOS SÓLIDOS URBANOS EN LA ZONA URBANA.</t>
  </si>
  <si>
    <t>PORCENTAJE DE CONTRATOS ELABORADOS PARA LA RECOLECCIÓN DE RESIDUOS SÓLIDOS URBANOS EN COMUNIDADES RURALES.</t>
  </si>
  <si>
    <t>PORCENTAJE DE METROS CUADRADOS (M2) LIMPIADOS EN ÁREAS DE USO COMÚN, AREAS DE DONACIÓN, ARROYOS, VIALIDAES, CAMELLONES Y PLAZAS PÚBLICAS IMPACTADAS CON RESIDUOS Y HIERBA CRECIDA.</t>
  </si>
  <si>
    <t>PORCENTAJE DE CONTRATOS ELABORADOS PARA LA RECOLECCIÓN DE RESIDUOS SÓLIDOS URBANOS EN ÁREAS DE USO COMÚN MUNICIPAL.</t>
  </si>
  <si>
    <t>PORCENTAJE DE CONTRATOS ELABORADOS PARA LAS LIMPIEZAS DE VIALIDADES, BALDIOS, ÁREAS DE DONACIÓN Y ARROYOS CON RUTAS DE APOYO ESPECIAL.</t>
  </si>
  <si>
    <t>PORCENTAJE DE CONTRATOS ELABORADOS PARA LAS LIMPIEZAS DE RESIDUOS SOLIDOS URBANOS Y CONCERVACIÓN URBANA EN VIALIDADES, CAMELLONES Y PLAZAS PÚBLICAS MUNICIPALES.</t>
  </si>
  <si>
    <t>PORCENTAJE DE KILOMETROS (KM) PARA EL BARRIDO FINO Y PAPELEO.</t>
  </si>
  <si>
    <t>PORCENTAJE DE CONTRATOS ELABORADOS PARA EL BARRIDO FINO Y PAPELEO</t>
  </si>
  <si>
    <t>PORCENTAJE DE UNIDADES ESPECIALIZADAS OPERADAS.</t>
  </si>
  <si>
    <t>PORCENTAJE DE PAPELERAS INSTALADAS EN LA CIUDAD.</t>
  </si>
  <si>
    <t>PORCENTAJE DE AVANCE EN LA ADQUISICIÓN DE PAPELERAS</t>
  </si>
  <si>
    <t>PORCENTAJE DE CONSTRUCCIÓN DE UNA PLANTA DE SEPARACIÓN DE RESIDUOS</t>
  </si>
  <si>
    <t>PORCENTAJE DE CONTENEDORES INSTALADAS EN LA CIUDAD.</t>
  </si>
  <si>
    <t>PORCENTAJE DE VIVIENDAS INCORPORADAS AL DÍA DE RECOLECCIÓN DIFERENCIADA</t>
  </si>
  <si>
    <t>PORCENTAJE DE VOLANTES ENTREGADOS PARA LA INCORPORACIÓN DE VIVIENDAS AL PROGRAMA DE SEPARACIÓN DE RESIDUOS SÓLIDOS URBANOS.</t>
  </si>
  <si>
    <t>PORCENTAJE DE LIMPIEZAS EFECTUADAS</t>
  </si>
  <si>
    <t>PORCENTAJE DE PROYECTOS EJECUTIVOS REALIZADOS</t>
  </si>
  <si>
    <t>PORCENTAJE DE ACCIONES REALIZADAS EN AREAS INUNDABLES EN ZONA RURAL</t>
  </si>
  <si>
    <t>PORCENTAJE DE OBRAS DE LIMPIEZA DE ARROYOS EN ZONA RURAL</t>
  </si>
  <si>
    <t>PORCENTAJE DE CAMPAÑAS REALIZADAS</t>
  </si>
  <si>
    <t>PORCENTAJE DE CAMPAÑA EFECTUADO</t>
  </si>
  <si>
    <t>ESTUDIO</t>
  </si>
  <si>
    <t>CONTRATO CON PROVEEDOR PARA QUE REALICE EL ESTUDIO</t>
  </si>
  <si>
    <t>SEGUIMIENTO AL AVANCE DE LA REALIZACION DEL ESTUDIO</t>
  </si>
  <si>
    <t>ENTREGA</t>
  </si>
  <si>
    <t>PORCENTAJE DE MANTENIMIENTOS INTEGRALES EN ÁREAS VERDES MUNICIPALES EN LOS CENTROS POBLACIONALES</t>
  </si>
  <si>
    <t>PORCENTAJE DE MANTENIMIENTO INTEGRAL DEL ARBOLADO URBANO DE LAS ÁREAS VERDES</t>
  </si>
  <si>
    <t>PORCENTAJE DE MANTENIMIENTO DE ÁREAS VERDES DEL PROGRAMA GIRAS RURALES</t>
  </si>
  <si>
    <t>PORCENTAJE MANTENIMIENTO DE ÁREAS VERDES DENTRO DE OFICINAS PÚBLICAS</t>
  </si>
  <si>
    <t>PORCENTAJE DEL PROGRAMA DE CONTROL FITOSANITARIO</t>
  </si>
  <si>
    <t>PORCENTAJE DE MANTENIMIENTO Y OPTIMIZACIÓN DEL VIVERO MUNICIPAL</t>
  </si>
  <si>
    <t>PORCENTAJE DE AVANCE EN EL PROGRAMA INTEGRAL DE REFORESTACIONES URBANA Y RURAL.</t>
  </si>
  <si>
    <t>PORCENTAJE DE AVANCE DEL PROGRAMA PARA EL CONTROL DEL MUÉRDAGO EN EL ARBOLADO URBANO.</t>
  </si>
  <si>
    <t>PORCENTAJE DE MUROS VERDES ATENDIDOS</t>
  </si>
  <si>
    <t>PORCENTAJE DE AVANCE EN LA EJECUCION DE LA PRIMERA FASE DE RENOVACION DEL PARQUE</t>
  </si>
  <si>
    <t>ANTEPROYECTO</t>
  </si>
  <si>
    <t>1ERA ETAPA</t>
  </si>
  <si>
    <t>SEGUIMIENTO</t>
  </si>
  <si>
    <t>PORCENTAJE DE AVANCE EN LA EJECUCION DE OBRA REALIZADA EN CARCAMOS</t>
  </si>
  <si>
    <t>PORCENTAJE DE AVANCE EN LA EJECUCION DE OBRA REALIZADA EN VIVERO LEON</t>
  </si>
  <si>
    <t>PORCENTAJE DE OBRAS TERMINADAS EN EL VIVERO MUNICIPAL</t>
  </si>
  <si>
    <t>PORCENTAJE DE AVANCE EN EL MANTENIMIENTO DEL POZO DEL VIVERO MUNICIPAL</t>
  </si>
  <si>
    <t>ANETPROYECTO</t>
  </si>
  <si>
    <t>PORCENTAJE DE AVANCE EN EL DESARROLLO DE LA PRIMERA ETAPA DEL PARQUE PONIENTE</t>
  </si>
  <si>
    <t>ADQUISICION</t>
  </si>
  <si>
    <t>IDENTIFICAR NECESIDADES PRIMARIAS</t>
  </si>
  <si>
    <t>AVANCE COTIZACIONES</t>
  </si>
  <si>
    <t>PORCENTAJE ADQUIRIDO</t>
  </si>
  <si>
    <t>BUSQUEDA DE PROVEEDORES DE SISTEMA DE RIEGO</t>
  </si>
  <si>
    <t>CONTRATAR</t>
  </si>
  <si>
    <t>INSTALACION</t>
  </si>
  <si>
    <t>SELECCION DE ESTUDIO</t>
  </si>
  <si>
    <t>PROVEEDORES</t>
  </si>
  <si>
    <t>PORCENTAJE DEL SENDERO LÍNEA DE LOBOS DESARROLLADO</t>
  </si>
  <si>
    <t>PORCENTAJE DE ELABORACIÓN DEL ANTEPROYECTO</t>
  </si>
  <si>
    <t>NIVEL DE CUMPLIMIENTO DE OBRAS DE CONSERVACIÓN PROGRAMADAS</t>
  </si>
  <si>
    <t>PORCENTAJE DE AVANCES DEL PROGRAMA</t>
  </si>
  <si>
    <t>PORCENTAJE DE AVANCES DE PROGRAMA</t>
  </si>
  <si>
    <t>PORCENTAJE DE AVANCE DE LA ADQUISICIÓN DE CAMIONETA PARA EQUIPO DE VIGILANCIA EN ÁREAS NATURALES PROTEGIDAS</t>
  </si>
  <si>
    <t>PORCENTAJE DE AVANCE EN ADQUISICIÓN DE 2 MOTOCICLETAS PARA EQUIPO DE VIGILANCIA</t>
  </si>
  <si>
    <t>PORCENTAJE DE EQUIPOS VOLUNTARIOS CONFORMADOS</t>
  </si>
  <si>
    <t>PORCENTAJE DE AVANCE DE ADQUISICIÓN DE REMOLQUE DE MOTOCICLETAS PARA EQUIPO DE VIGILANCIA EN ÁREAS NATURALES PROTEGIDAS</t>
  </si>
  <si>
    <t>PORCENTAJE DE AVANCE DE EQUIPAMIENTO CASETA LOBOS DEL ANP SIERRA DE LOBOS</t>
  </si>
  <si>
    <t>PORCENTAJE DE AVANCE EN ADQUISICIÓN DE TANQUE NODRIZA Y ASPERSOR PARA EQUIPO DE VIGILANCIA EN ÁREAS NATURALES PROTEGIDAS</t>
  </si>
  <si>
    <t>PORCENTAJE NIVEL DE CUMPLIMIENTO DE OBRAS DE CONSERVACIÓN PROGRAMADAS</t>
  </si>
  <si>
    <t>NIVEL DE CUMPLIMIENTO DE ACCIONES DE CONSERVACIÓN PROGRAMADAS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</si>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</sst>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0.00_ ;\-#,##0.00\ "/>
    <numFmt numFmtId="166" formatCode="_-* #,##0_-;\-* #,##0_-;_-* &quot;-&quot;??_-;_-@_-"/>
    <numFmt numFmtId="167" formatCode="_-&quot;$&quot;* #,##0_-;\-&quot;$&quot;* #,##0_-;_-&quot;$&quot;* &quot;-&quot;??_-;_-@_-"/>
  </numFmts>
  <fonts count="17">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10"/>
      <color theme="1"/>
      <name val="Arial"/>
      <family val="2"/>
    </font>
    <font>
      <b/>
      <sz val="11"/>
      <name val="Arial"/>
      <family val="2"/>
    </font>
    <font>
      <sz val="10"/>
      <color theme="1"/>
      <name val="Calibri"/>
      <family val="2"/>
      <scheme val="minor"/>
    </font>
    <font>
      <sz val="8"/>
      <name val="Arial"/>
      <family val="2"/>
    </font>
  </fonts>
  <fills count="10">
    <fill>
      <patternFill/>
    </fill>
    <fill>
      <patternFill patternType="gray125"/>
    </fill>
    <fill>
      <patternFill patternType="solid">
        <fgColor rgb="FF92D050"/>
        <bgColor indexed="64"/>
      </patternFill>
    </fill>
    <fill>
      <patternFill patternType="solid">
        <fgColor theme="9"/>
        <bgColor indexed="64"/>
      </patternFill>
    </fill>
    <fill>
      <patternFill patternType="solid">
        <fgColor rgb="FFFF9900"/>
        <bgColor indexed="64"/>
      </patternFill>
    </fill>
    <fill>
      <patternFill patternType="solid">
        <fgColor theme="1" tint="0.49998000264167786"/>
        <bgColor indexed="64"/>
      </patternFill>
    </fill>
    <fill>
      <patternFill patternType="solid">
        <fgColor theme="9" tint="-0.4999699890613556"/>
        <bgColor indexed="64"/>
      </patternFill>
    </fill>
    <fill>
      <patternFill patternType="solid">
        <fgColor rgb="FFFFC000"/>
        <bgColor indexed="64"/>
      </patternFill>
    </fill>
    <fill>
      <patternFill patternType="solid">
        <fgColor theme="4" tint="-0.24997000396251678"/>
        <bgColor indexed="64"/>
      </patternFill>
    </fill>
    <fill>
      <patternFill patternType="solid">
        <fgColor theme="0" tint="-0.24997000396251678"/>
        <bgColor indexed="64"/>
      </patternFill>
    </fill>
  </fills>
  <borders count="8">
    <border>
      <left/>
      <right/>
      <top/>
      <bottom/>
      <diagonal/>
    </border>
    <border>
      <left style="thin"/>
      <right/>
      <top/>
      <bottom/>
    </border>
    <border>
      <left style="thin"/>
      <right style="thin"/>
      <top style="thin"/>
      <bottom style="thin"/>
    </border>
    <border>
      <left/>
      <right style="thin"/>
      <top style="thin"/>
      <bottom style="thin"/>
    </border>
    <border>
      <left/>
      <right/>
      <top/>
      <bottom style="thin"/>
    </border>
    <border>
      <left style="thin"/>
      <right style="thin"/>
      <top/>
      <bottom style="thin"/>
    </border>
    <border>
      <left style="thin"/>
      <right/>
      <top style="thin"/>
      <bottom style="thin"/>
    </border>
    <border>
      <left/>
      <right/>
      <top style="thin"/>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70">
    <xf numFmtId="0" fontId="0" fillId="0" borderId="0" xfId="0"/>
    <xf numFmtId="0" fontId="6" fillId="0" borderId="0" xfId="0" applyFont="1" applyAlignment="1">
      <alignment horizontal="justify" vertical="top" wrapText="1"/>
    </xf>
    <xf numFmtId="0" fontId="5" fillId="2" borderId="0" xfId="27" applyFont="1" applyFill="1" applyBorder="1" applyAlignment="1">
      <alignment horizontal="justify" vertical="top" wrapText="1"/>
      <protection/>
    </xf>
    <xf numFmtId="0" fontId="7" fillId="0" borderId="0" xfId="0" applyFont="1" applyAlignment="1">
      <alignment horizontal="justify" vertical="top" wrapText="1"/>
    </xf>
    <xf numFmtId="0" fontId="5" fillId="3" borderId="0" xfId="27" applyFont="1" applyFill="1" applyBorder="1" applyAlignment="1">
      <alignment horizontal="justify" vertical="top" wrapText="1"/>
      <protection/>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protection locked="0"/>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35" applyFont="1" applyFill="1" applyBorder="1" applyAlignment="1">
      <alignment horizontal="center" vertical="center" wrapText="1"/>
      <protection/>
    </xf>
    <xf numFmtId="0" fontId="11" fillId="0" borderId="0" xfId="0" applyFont="1" applyAlignment="1">
      <alignment horizontal="center" vertical="top"/>
    </xf>
    <xf numFmtId="0" fontId="3" fillId="4" borderId="0" xfId="0" applyFont="1" applyFill="1" applyAlignment="1">
      <alignment horizontal="center" vertical="top" wrapText="1"/>
    </xf>
    <xf numFmtId="0" fontId="3" fillId="7" borderId="0" xfId="35" applyNumberFormat="1" applyFont="1" applyFill="1" applyBorder="1" applyAlignment="1">
      <alignment horizontal="center" vertical="center" wrapText="1"/>
      <protection/>
    </xf>
    <xf numFmtId="0" fontId="3" fillId="7" borderId="0" xfId="35" applyFont="1" applyFill="1" applyBorder="1" applyAlignment="1">
      <alignment horizontal="center" vertical="center" wrapText="1"/>
      <protection/>
    </xf>
    <xf numFmtId="0" fontId="3" fillId="4" borderId="2" xfId="0" applyFont="1" applyFill="1" applyBorder="1" applyAlignment="1">
      <alignment horizontal="center" vertical="center" wrapText="1"/>
    </xf>
    <xf numFmtId="4" fontId="3" fillId="7" borderId="2" xfId="35" applyNumberFormat="1" applyFont="1" applyFill="1" applyBorder="1" applyAlignment="1">
      <alignment horizontal="center" vertical="center" wrapText="1"/>
      <protection/>
    </xf>
    <xf numFmtId="0" fontId="3" fillId="7" borderId="2" xfId="35" applyFont="1" applyFill="1" applyBorder="1" applyAlignment="1">
      <alignment horizontal="center" vertical="center" wrapText="1"/>
      <protection/>
    </xf>
    <xf numFmtId="0" fontId="3" fillId="5" borderId="2" xfId="0" applyFont="1" applyFill="1" applyBorder="1" applyAlignment="1">
      <alignment horizontal="center" vertical="center" wrapText="1"/>
    </xf>
    <xf numFmtId="0" fontId="3" fillId="6" borderId="2" xfId="35" applyFont="1" applyFill="1" applyBorder="1" applyAlignment="1">
      <alignment horizontal="center" vertical="center" wrapText="1"/>
      <protection/>
    </xf>
    <xf numFmtId="0" fontId="3" fillId="8" borderId="3" xfId="35" applyFont="1" applyFill="1" applyBorder="1" applyAlignment="1">
      <alignment horizontal="center" vertical="center" wrapText="1"/>
      <protection/>
    </xf>
    <xf numFmtId="0" fontId="3" fillId="8" borderId="2" xfId="35" applyFont="1" applyFill="1" applyBorder="1" applyAlignment="1">
      <alignment horizontal="center" vertical="center" wrapText="1"/>
      <protection/>
    </xf>
    <xf numFmtId="0" fontId="3" fillId="8" borderId="0" xfId="35" applyFont="1" applyFill="1" applyBorder="1" applyAlignment="1">
      <alignment horizontal="center" vertical="center" wrapText="1"/>
      <protection/>
    </xf>
    <xf numFmtId="0" fontId="0" fillId="0" borderId="0" xfId="0" applyFont="1" applyAlignment="1" applyProtection="1">
      <alignment horizontal="center" vertical="center"/>
      <protection locked="0"/>
    </xf>
    <xf numFmtId="165" fontId="14" fillId="0" borderId="0" xfId="21" applyNumberFormat="1" applyFont="1" applyBorder="1" applyAlignment="1" applyProtection="1">
      <alignment horizontal="center" vertical="top" wrapText="1"/>
      <protection locked="0"/>
    </xf>
    <xf numFmtId="9" fontId="0" fillId="0" borderId="0" xfId="36" applyFont="1" applyAlignment="1">
      <alignment horizontal="center"/>
    </xf>
    <xf numFmtId="0" fontId="0" fillId="0" borderId="0" xfId="0" applyFont="1" applyAlignment="1" applyProtection="1">
      <alignment horizontal="center"/>
      <protection locked="0"/>
    </xf>
    <xf numFmtId="0" fontId="0" fillId="0" borderId="0" xfId="0" applyFont="1" applyAlignment="1" applyProtection="1">
      <alignment horizontal="center"/>
      <protection/>
    </xf>
    <xf numFmtId="0" fontId="0" fillId="0" borderId="0" xfId="0" applyFont="1" applyAlignment="1" applyProtection="1">
      <alignment horizontal="center" vertical="top" wrapText="1"/>
      <protection locked="0"/>
    </xf>
    <xf numFmtId="0" fontId="10" fillId="0" borderId="0" xfId="0" applyFont="1" applyAlignment="1">
      <alignment horizontal="center" vertical="top" wrapText="1"/>
    </xf>
    <xf numFmtId="0" fontId="13" fillId="0" borderId="4" xfId="0" applyFont="1" applyBorder="1" applyAlignment="1">
      <alignment horizontal="center"/>
    </xf>
    <xf numFmtId="0" fontId="0" fillId="0" borderId="0" xfId="0" applyFont="1" applyAlignment="1">
      <alignment horizontal="center"/>
    </xf>
    <xf numFmtId="0" fontId="3" fillId="5" borderId="5" xfId="0" applyFont="1" applyFill="1" applyBorder="1" applyAlignment="1">
      <alignment horizontal="center" vertical="center" wrapText="1"/>
    </xf>
    <xf numFmtId="0" fontId="0" fillId="0" borderId="0" xfId="0" applyFont="1" applyAlignment="1">
      <alignment horizontal="center" vertical="top"/>
    </xf>
    <xf numFmtId="166" fontId="0" fillId="0" borderId="0" xfId="37" applyNumberFormat="1" applyFont="1" applyAlignment="1" applyProtection="1">
      <alignment horizontal="center"/>
      <protection locked="0"/>
    </xf>
    <xf numFmtId="166" fontId="0" fillId="0" borderId="0" xfId="37" applyNumberFormat="1" applyFont="1" applyAlignment="1">
      <alignment horizontal="center"/>
    </xf>
    <xf numFmtId="166" fontId="0" fillId="0" borderId="0" xfId="37" applyNumberFormat="1" applyFont="1" applyBorder="1" applyAlignment="1" applyProtection="1">
      <alignment horizontal="center"/>
      <protection locked="0"/>
    </xf>
    <xf numFmtId="166" fontId="0" fillId="0" borderId="0" xfId="37" applyNumberFormat="1" applyFont="1" applyBorder="1" applyAlignment="1" applyProtection="1">
      <alignment horizontal="center"/>
      <protection locked="0"/>
    </xf>
    <xf numFmtId="166" fontId="13" fillId="0" borderId="0" xfId="37" applyNumberFormat="1" applyFont="1" applyBorder="1" applyAlignment="1">
      <alignment horizontal="center"/>
    </xf>
    <xf numFmtId="166" fontId="16" fillId="0" borderId="0" xfId="37" applyNumberFormat="1" applyFont="1" applyBorder="1" applyAlignment="1" applyProtection="1">
      <alignment horizontal="center" vertical="top" wrapText="1"/>
      <protection locked="0"/>
    </xf>
    <xf numFmtId="0" fontId="0" fillId="0" borderId="0" xfId="37" applyNumberFormat="1" applyFont="1" applyBorder="1" applyAlignment="1">
      <alignment horizontal="center"/>
    </xf>
    <xf numFmtId="0" fontId="0" fillId="0" borderId="0" xfId="37" applyNumberFormat="1" applyFont="1" applyBorder="1" applyAlignment="1" applyProtection="1">
      <alignment horizontal="center"/>
      <protection locked="0"/>
    </xf>
    <xf numFmtId="0" fontId="15" fillId="0" borderId="0" xfId="37" applyNumberFormat="1" applyFont="1" applyBorder="1" applyAlignment="1">
      <alignment horizontal="center" wrapText="1"/>
    </xf>
    <xf numFmtId="0" fontId="0" fillId="0" borderId="0" xfId="37" applyNumberFormat="1" applyFont="1" applyBorder="1" applyAlignment="1">
      <alignment horizontal="center" wrapText="1"/>
    </xf>
    <xf numFmtId="0" fontId="0" fillId="0" borderId="0" xfId="0" applyFont="1" applyAlignment="1" applyProtection="1">
      <alignment horizontal="left"/>
      <protection/>
    </xf>
    <xf numFmtId="0" fontId="0" fillId="0" borderId="0" xfId="0" applyFont="1" applyAlignment="1" applyProtection="1">
      <alignment horizontal="left"/>
      <protection locked="0"/>
    </xf>
    <xf numFmtId="0" fontId="0" fillId="0" borderId="0" xfId="0" applyFont="1" applyAlignment="1" applyProtection="1">
      <alignment horizontal="center" vertical="center"/>
      <protection/>
    </xf>
    <xf numFmtId="166" fontId="0" fillId="0" borderId="0" xfId="0" applyNumberFormat="1" applyFont="1" applyAlignment="1" applyProtection="1">
      <alignment horizontal="center"/>
      <protection locked="0"/>
    </xf>
    <xf numFmtId="0" fontId="0" fillId="0" borderId="0" xfId="0" applyFont="1" applyAlignment="1" applyProtection="1">
      <alignment vertical="top"/>
      <protection/>
    </xf>
    <xf numFmtId="167" fontId="0" fillId="0" borderId="0" xfId="38" applyNumberFormat="1" applyFont="1" applyAlignment="1" applyProtection="1">
      <alignment horizontal="center" vertical="top"/>
      <protection locked="0"/>
    </xf>
    <xf numFmtId="167" fontId="0" fillId="0" borderId="0" xfId="38" applyNumberFormat="1" applyFont="1" applyAlignment="1" applyProtection="1">
      <alignment horizontal="center"/>
      <protection locked="0"/>
    </xf>
    <xf numFmtId="0" fontId="3" fillId="4" borderId="5" xfId="0" applyFont="1" applyFill="1" applyBorder="1" applyAlignment="1">
      <alignment horizontal="center" vertical="center"/>
    </xf>
    <xf numFmtId="0" fontId="3" fillId="6" borderId="5" xfId="0" applyFont="1" applyFill="1" applyBorder="1" applyAlignment="1">
      <alignment horizontal="center" vertical="center" wrapText="1"/>
    </xf>
    <xf numFmtId="0" fontId="0" fillId="0" borderId="0" xfId="0" applyFont="1" applyAlignment="1">
      <alignment horizontal="center" vertical="center"/>
    </xf>
    <xf numFmtId="0" fontId="3" fillId="7" borderId="6" xfId="27" applyFont="1" applyFill="1" applyBorder="1" applyAlignment="1" applyProtection="1">
      <alignment horizontal="center" vertical="center" wrapText="1"/>
      <protection locked="0"/>
    </xf>
    <xf numFmtId="0" fontId="3" fillId="7" borderId="7" xfId="27" applyFont="1" applyFill="1" applyBorder="1" applyAlignment="1" applyProtection="1">
      <alignment horizontal="center" vertical="center" wrapText="1"/>
      <protection locked="0"/>
    </xf>
    <xf numFmtId="0" fontId="3" fillId="7" borderId="3" xfId="27" applyFont="1" applyFill="1" applyBorder="1" applyAlignment="1" applyProtection="1">
      <alignment horizontal="center" vertical="center" wrapText="1"/>
      <protection locked="0"/>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3" xfId="0" applyFont="1" applyFill="1" applyBorder="1" applyAlignment="1">
      <alignment horizontal="center" vertical="center"/>
    </xf>
    <xf numFmtId="0" fontId="8" fillId="9" borderId="6" xfId="27" applyFont="1" applyFill="1" applyBorder="1" applyAlignment="1" applyProtection="1">
      <alignment horizontal="center" vertical="center" wrapText="1"/>
      <protection locked="0"/>
    </xf>
    <xf numFmtId="0" fontId="8" fillId="9" borderId="7" xfId="27" applyFont="1" applyFill="1" applyBorder="1" applyAlignment="1" applyProtection="1">
      <alignment horizontal="center" vertical="center" wrapText="1"/>
      <protection locked="0"/>
    </xf>
    <xf numFmtId="0" fontId="8" fillId="9" borderId="3" xfId="27" applyFont="1" applyFill="1" applyBorder="1" applyAlignment="1" applyProtection="1">
      <alignment horizontal="center" vertical="center" wrapText="1"/>
      <protection locked="0"/>
    </xf>
  </cellXfs>
  <cellStyles count="25">
    <cellStyle name="Normal" xfId="0"/>
    <cellStyle name="Percent" xfId="15"/>
    <cellStyle name="Currency" xfId="16"/>
    <cellStyle name="Currency [0]" xfId="17"/>
    <cellStyle name="Comma" xfId="18"/>
    <cellStyle name="Comma [0]" xfId="19"/>
    <cellStyle name="Euro" xfId="20"/>
    <cellStyle name="Millares 2" xfId="21"/>
    <cellStyle name="Millares 2 2" xfId="22"/>
    <cellStyle name="Millares 2 3" xfId="23"/>
    <cellStyle name="Millares 3" xfId="24"/>
    <cellStyle name="Moneda 2" xfId="25"/>
    <cellStyle name="Normal 2" xfId="26"/>
    <cellStyle name="Normal 2 2" xfId="27"/>
    <cellStyle name="Normal 3" xfId="28"/>
    <cellStyle name="Normal 4" xfId="29"/>
    <cellStyle name="Normal 4 2" xfId="30"/>
    <cellStyle name="Normal 5" xfId="31"/>
    <cellStyle name="Normal 5 2" xfId="32"/>
    <cellStyle name="Normal 6" xfId="33"/>
    <cellStyle name="Normal 6 2" xfId="34"/>
    <cellStyle name="Normal_141008Reportes Cuadros Institucionales-sectorialesADV" xfId="35"/>
    <cellStyle name="Porcentaje" xfId="36"/>
    <cellStyle name="Millares" xfId="37"/>
    <cellStyle name="Moneda"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1</xdr:row>
      <xdr:rowOff>0</xdr:rowOff>
    </xdr:to>
    <xdr:pic>
      <xdr:nvPicPr>
        <xdr:cNvPr id="2" name="Imagen 1"/>
        <xdr:cNvPicPr preferRelativeResize="1">
          <a:picLocks noChangeAspect="1"/>
        </xdr:cNvPicPr>
      </xdr:nvPicPr>
      <xdr:blipFill>
        <a:blip r:embed="rId1"/>
        <a:stretch>
          <a:fillRect/>
        </a:stretch>
      </xdr:blipFill>
      <xdr:spPr>
        <a:xfrm>
          <a:off x="0" y="0"/>
          <a:ext cx="1028700" cy="7620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97"/>
  <sheetViews>
    <sheetView tabSelected="1" zoomScale="110" zoomScaleNormal="110" workbookViewId="0" topLeftCell="A1">
      <selection activeCell="A1" sqref="A1:W1"/>
    </sheetView>
  </sheetViews>
  <sheetFormatPr defaultColWidth="12" defaultRowHeight="11.25"/>
  <cols>
    <col min="1" max="1" width="22.33203125" style="34" customWidth="1"/>
    <col min="2" max="2" width="17" style="33" customWidth="1"/>
    <col min="3" max="3" width="37" style="33" bestFit="1" customWidth="1"/>
    <col min="4" max="4" width="37" style="33" customWidth="1"/>
    <col min="5" max="5" width="53.33203125" style="33" customWidth="1"/>
    <col min="6" max="11" width="17" style="33" customWidth="1"/>
    <col min="12" max="12" width="17" style="30" customWidth="1"/>
    <col min="13" max="13" width="42.66015625" style="33" customWidth="1"/>
    <col min="14" max="14" width="93.66015625" style="33" customWidth="1"/>
    <col min="15" max="15" width="14.16015625" style="33" customWidth="1"/>
    <col min="16" max="16" width="42.66015625" style="33" customWidth="1"/>
    <col min="17" max="17" width="38.83203125" style="33" customWidth="1"/>
    <col min="18" max="18" width="16.66015625" style="33" bestFit="1" customWidth="1"/>
    <col min="19" max="20" width="12.16015625" style="33" bestFit="1" customWidth="1"/>
    <col min="21" max="21" width="12" style="33" customWidth="1"/>
    <col min="22" max="22" width="13" style="33" bestFit="1" customWidth="1"/>
    <col min="23" max="23" width="14.5" style="34" customWidth="1"/>
    <col min="24" max="16384" width="12" style="34" customWidth="1"/>
  </cols>
  <sheetData>
    <row r="1" spans="1:23" s="38" customFormat="1" ht="60" customHeight="1">
      <c r="A1" s="67" t="s">
        <v>2045</v>
      </c>
      <c r="B1" s="68"/>
      <c r="C1" s="68"/>
      <c r="D1" s="68"/>
      <c r="E1" s="68"/>
      <c r="F1" s="68"/>
      <c r="G1" s="68"/>
      <c r="H1" s="68"/>
      <c r="I1" s="68"/>
      <c r="J1" s="68"/>
      <c r="K1" s="68"/>
      <c r="L1" s="68"/>
      <c r="M1" s="68"/>
      <c r="N1" s="68"/>
      <c r="O1" s="68"/>
      <c r="P1" s="68"/>
      <c r="Q1" s="68"/>
      <c r="R1" s="68"/>
      <c r="S1" s="68"/>
      <c r="T1" s="68"/>
      <c r="U1" s="68"/>
      <c r="V1" s="68"/>
      <c r="W1" s="69"/>
    </row>
    <row r="2" spans="1:23" s="60" customFormat="1" ht="31.2" customHeight="1">
      <c r="A2" s="64" t="s">
        <v>74</v>
      </c>
      <c r="B2" s="65"/>
      <c r="C2" s="66"/>
      <c r="D2" s="58"/>
      <c r="E2" s="58"/>
      <c r="F2" s="61" t="s">
        <v>2</v>
      </c>
      <c r="G2" s="62"/>
      <c r="H2" s="62"/>
      <c r="I2" s="62"/>
      <c r="J2" s="63"/>
      <c r="K2" s="39" t="s">
        <v>72</v>
      </c>
      <c r="L2" s="39"/>
      <c r="M2" s="39"/>
      <c r="N2" s="59" t="s">
        <v>73</v>
      </c>
      <c r="O2" s="59"/>
      <c r="P2" s="59"/>
      <c r="Q2" s="59"/>
      <c r="R2" s="59"/>
      <c r="S2" s="59"/>
      <c r="T2" s="59"/>
      <c r="U2" s="29" t="s">
        <v>55</v>
      </c>
      <c r="V2" s="29"/>
      <c r="W2" s="29"/>
    </row>
    <row r="3" spans="1:23" s="38" customFormat="1" ht="54.75" customHeight="1">
      <c r="A3" s="22" t="s">
        <v>50</v>
      </c>
      <c r="B3" s="22" t="s">
        <v>49</v>
      </c>
      <c r="C3" s="22" t="s">
        <v>48</v>
      </c>
      <c r="D3" s="22" t="s">
        <v>47</v>
      </c>
      <c r="E3" s="22" t="s">
        <v>46</v>
      </c>
      <c r="F3" s="23" t="s">
        <v>45</v>
      </c>
      <c r="G3" s="23" t="s">
        <v>44</v>
      </c>
      <c r="H3" s="23" t="s">
        <v>43</v>
      </c>
      <c r="I3" s="24" t="s">
        <v>42</v>
      </c>
      <c r="J3" s="24" t="s">
        <v>41</v>
      </c>
      <c r="K3" s="25" t="s">
        <v>40</v>
      </c>
      <c r="L3" s="25" t="s">
        <v>39</v>
      </c>
      <c r="M3" s="25" t="s">
        <v>26</v>
      </c>
      <c r="N3" s="26" t="s">
        <v>38</v>
      </c>
      <c r="O3" s="26" t="s">
        <v>37</v>
      </c>
      <c r="P3" s="26" t="s">
        <v>36</v>
      </c>
      <c r="Q3" s="26" t="s">
        <v>85</v>
      </c>
      <c r="R3" s="26" t="s">
        <v>35</v>
      </c>
      <c r="S3" s="26" t="s">
        <v>34</v>
      </c>
      <c r="T3" s="26" t="s">
        <v>33</v>
      </c>
      <c r="U3" s="27" t="s">
        <v>54</v>
      </c>
      <c r="V3" s="28" t="s">
        <v>31</v>
      </c>
      <c r="W3" s="28" t="s">
        <v>71</v>
      </c>
    </row>
    <row r="4" spans="1:23" s="38" customFormat="1" ht="15" customHeight="1">
      <c r="A4" s="14">
        <v>1</v>
      </c>
      <c r="B4" s="15">
        <v>2</v>
      </c>
      <c r="C4" s="14">
        <v>3</v>
      </c>
      <c r="D4" s="19">
        <v>4</v>
      </c>
      <c r="E4" s="14">
        <v>5</v>
      </c>
      <c r="F4" s="20">
        <v>6</v>
      </c>
      <c r="G4" s="20">
        <v>7</v>
      </c>
      <c r="H4" s="20">
        <v>8</v>
      </c>
      <c r="I4" s="21">
        <v>9</v>
      </c>
      <c r="J4" s="21">
        <v>10</v>
      </c>
      <c r="K4" s="16">
        <v>11</v>
      </c>
      <c r="L4" s="16">
        <v>12</v>
      </c>
      <c r="M4" s="16">
        <v>13</v>
      </c>
      <c r="N4" s="17">
        <v>14</v>
      </c>
      <c r="O4" s="17">
        <v>15</v>
      </c>
      <c r="P4" s="17">
        <v>16</v>
      </c>
      <c r="Q4" s="17">
        <v>17</v>
      </c>
      <c r="R4" s="17">
        <v>18</v>
      </c>
      <c r="S4" s="17">
        <v>19</v>
      </c>
      <c r="T4" s="17">
        <v>20</v>
      </c>
      <c r="U4" s="29">
        <v>21</v>
      </c>
      <c r="V4" s="29">
        <v>22</v>
      </c>
      <c r="W4" s="29">
        <v>23</v>
      </c>
    </row>
    <row r="5" spans="1:23" ht="13.8">
      <c r="A5" s="32" t="s">
        <v>86</v>
      </c>
      <c r="B5" s="30">
        <v>100186</v>
      </c>
      <c r="C5" s="40" t="s">
        <v>1747</v>
      </c>
      <c r="D5" s="40" t="s">
        <v>2046</v>
      </c>
      <c r="E5" s="13" t="s">
        <v>1747</v>
      </c>
      <c r="F5" s="56">
        <f>F6</f>
        <v>3253095.68</v>
      </c>
      <c r="G5" s="56">
        <f aca="true" t="shared" si="0" ref="G5:J6">G6</f>
        <v>110152063.76</v>
      </c>
      <c r="H5" s="56">
        <f t="shared" si="0"/>
        <v>0</v>
      </c>
      <c r="I5" s="56">
        <f t="shared" si="0"/>
        <v>0</v>
      </c>
      <c r="J5" s="56">
        <f t="shared" si="0"/>
        <v>0</v>
      </c>
      <c r="K5" s="34" t="s">
        <v>189</v>
      </c>
      <c r="L5" s="53" t="s">
        <v>27</v>
      </c>
      <c r="M5" s="51" t="s">
        <v>1747</v>
      </c>
      <c r="N5" s="55" t="s">
        <v>1747</v>
      </c>
      <c r="O5" s="34" t="s">
        <v>27</v>
      </c>
      <c r="P5" s="35" t="s">
        <v>1872</v>
      </c>
      <c r="Q5" s="35" t="s">
        <v>2044</v>
      </c>
      <c r="R5" s="47">
        <v>0</v>
      </c>
      <c r="S5" s="48">
        <v>0</v>
      </c>
      <c r="T5" s="48">
        <v>0</v>
      </c>
      <c r="U5" s="48" t="s">
        <v>2044</v>
      </c>
      <c r="V5" s="48" t="s">
        <v>2044</v>
      </c>
      <c r="W5" s="49" t="s">
        <v>1740</v>
      </c>
    </row>
    <row r="6" spans="1:23" ht="13.8">
      <c r="A6" s="32" t="s">
        <v>86</v>
      </c>
      <c r="B6" s="30">
        <v>100186</v>
      </c>
      <c r="C6" s="40" t="s">
        <v>1747</v>
      </c>
      <c r="D6" s="40" t="s">
        <v>2046</v>
      </c>
      <c r="E6" s="13" t="s">
        <v>1747</v>
      </c>
      <c r="F6" s="56">
        <f>F7</f>
        <v>3253095.68</v>
      </c>
      <c r="G6" s="56">
        <f t="shared" si="0"/>
        <v>110152063.76</v>
      </c>
      <c r="H6" s="56">
        <f t="shared" si="0"/>
        <v>0</v>
      </c>
      <c r="I6" s="56">
        <f t="shared" si="0"/>
        <v>0</v>
      </c>
      <c r="J6" s="56">
        <f t="shared" si="0"/>
        <v>0</v>
      </c>
      <c r="K6" s="34" t="s">
        <v>189</v>
      </c>
      <c r="L6" s="53" t="s">
        <v>191</v>
      </c>
      <c r="M6" s="51" t="s">
        <v>1747</v>
      </c>
      <c r="N6" s="55" t="s">
        <v>1747</v>
      </c>
      <c r="O6" s="34" t="s">
        <v>191</v>
      </c>
      <c r="P6" s="35" t="s">
        <v>1872</v>
      </c>
      <c r="Q6" s="35" t="s">
        <v>2044</v>
      </c>
      <c r="R6" s="47">
        <v>0</v>
      </c>
      <c r="S6" s="48">
        <v>0</v>
      </c>
      <c r="T6" s="48">
        <v>0</v>
      </c>
      <c r="U6" s="48" t="s">
        <v>2044</v>
      </c>
      <c r="V6" s="48" t="s">
        <v>2044</v>
      </c>
      <c r="W6" s="49" t="s">
        <v>1740</v>
      </c>
    </row>
    <row r="7" spans="1:23" ht="13.8">
      <c r="A7" s="32" t="s">
        <v>86</v>
      </c>
      <c r="B7" s="30">
        <v>100186</v>
      </c>
      <c r="C7" s="40" t="s">
        <v>1747</v>
      </c>
      <c r="D7" s="40" t="s">
        <v>2046</v>
      </c>
      <c r="E7" s="13" t="s">
        <v>1747</v>
      </c>
      <c r="F7" s="56">
        <f>SUM(F8:F11)</f>
        <v>3253095.68</v>
      </c>
      <c r="G7" s="56">
        <f>SUM(G8:G11)</f>
        <v>110152063.76</v>
      </c>
      <c r="H7" s="56">
        <f aca="true" t="shared" si="1" ref="H7:J7">SUM(H8:H11)</f>
        <v>0</v>
      </c>
      <c r="I7" s="56">
        <f t="shared" si="1"/>
        <v>0</v>
      </c>
      <c r="J7" s="56">
        <f t="shared" si="1"/>
        <v>0</v>
      </c>
      <c r="K7" s="34" t="s">
        <v>189</v>
      </c>
      <c r="L7" s="53" t="s">
        <v>190</v>
      </c>
      <c r="M7" s="51" t="s">
        <v>1747</v>
      </c>
      <c r="N7" s="55" t="s">
        <v>1747</v>
      </c>
      <c r="O7" s="34" t="s">
        <v>190</v>
      </c>
      <c r="P7" s="35" t="s">
        <v>1872</v>
      </c>
      <c r="Q7" s="35" t="s">
        <v>2044</v>
      </c>
      <c r="R7" s="47">
        <v>0</v>
      </c>
      <c r="S7" s="48">
        <v>0</v>
      </c>
      <c r="T7" s="48">
        <v>0</v>
      </c>
      <c r="U7" s="48" t="s">
        <v>2044</v>
      </c>
      <c r="V7" s="48" t="s">
        <v>2044</v>
      </c>
      <c r="W7" s="49" t="s">
        <v>1740</v>
      </c>
    </row>
    <row r="8" spans="1:23" ht="13.8">
      <c r="A8" s="32" t="s">
        <v>86</v>
      </c>
      <c r="B8" s="30">
        <v>100186</v>
      </c>
      <c r="C8" s="40" t="s">
        <v>1747</v>
      </c>
      <c r="D8" s="40" t="s">
        <v>2046</v>
      </c>
      <c r="E8" s="13" t="s">
        <v>1747</v>
      </c>
      <c r="F8" s="56">
        <v>0</v>
      </c>
      <c r="G8" s="56">
        <v>50350000</v>
      </c>
      <c r="H8" s="56">
        <v>0</v>
      </c>
      <c r="I8" s="56">
        <v>0</v>
      </c>
      <c r="J8" s="56">
        <v>0</v>
      </c>
      <c r="K8" s="34" t="s">
        <v>189</v>
      </c>
      <c r="L8" s="53" t="s">
        <v>30</v>
      </c>
      <c r="M8" s="51" t="s">
        <v>1747</v>
      </c>
      <c r="N8" s="55" t="s">
        <v>1747</v>
      </c>
      <c r="O8" s="34" t="s">
        <v>30</v>
      </c>
      <c r="P8" s="35" t="s">
        <v>1872</v>
      </c>
      <c r="Q8" s="35" t="s">
        <v>2044</v>
      </c>
      <c r="R8" s="47">
        <v>0</v>
      </c>
      <c r="S8" s="48">
        <v>0</v>
      </c>
      <c r="T8" s="48">
        <v>0</v>
      </c>
      <c r="U8" s="48" t="s">
        <v>2044</v>
      </c>
      <c r="V8" s="48" t="s">
        <v>2044</v>
      </c>
      <c r="W8" s="49" t="s">
        <v>1740</v>
      </c>
    </row>
    <row r="9" spans="1:23" ht="13.8">
      <c r="A9" s="32" t="s">
        <v>86</v>
      </c>
      <c r="B9" s="30">
        <v>100186</v>
      </c>
      <c r="C9" s="40" t="s">
        <v>1747</v>
      </c>
      <c r="D9" s="40" t="s">
        <v>2046</v>
      </c>
      <c r="E9" s="13" t="s">
        <v>1747</v>
      </c>
      <c r="F9" s="56">
        <v>0</v>
      </c>
      <c r="G9" s="56">
        <v>26884308.88</v>
      </c>
      <c r="H9" s="56">
        <v>0</v>
      </c>
      <c r="I9" s="56">
        <v>0</v>
      </c>
      <c r="J9" s="56">
        <v>0</v>
      </c>
      <c r="K9" s="34" t="s">
        <v>189</v>
      </c>
      <c r="L9" s="53" t="s">
        <v>30</v>
      </c>
      <c r="M9" s="51" t="s">
        <v>1747</v>
      </c>
      <c r="N9" s="55" t="s">
        <v>1747</v>
      </c>
      <c r="O9" s="34" t="s">
        <v>30</v>
      </c>
      <c r="P9" s="35" t="s">
        <v>1872</v>
      </c>
      <c r="Q9" s="35" t="s">
        <v>2044</v>
      </c>
      <c r="R9" s="47">
        <v>0</v>
      </c>
      <c r="S9" s="48">
        <v>0</v>
      </c>
      <c r="T9" s="48">
        <v>0</v>
      </c>
      <c r="U9" s="48" t="s">
        <v>2044</v>
      </c>
      <c r="V9" s="48" t="s">
        <v>2044</v>
      </c>
      <c r="W9" s="49" t="s">
        <v>1740</v>
      </c>
    </row>
    <row r="10" spans="1:23" ht="13.8">
      <c r="A10" s="32" t="s">
        <v>86</v>
      </c>
      <c r="B10" s="30">
        <v>100186</v>
      </c>
      <c r="C10" s="40" t="s">
        <v>1747</v>
      </c>
      <c r="D10" s="40" t="s">
        <v>2046</v>
      </c>
      <c r="E10" s="13" t="s">
        <v>1747</v>
      </c>
      <c r="F10" s="56">
        <v>0</v>
      </c>
      <c r="G10" s="56">
        <v>29664659.2</v>
      </c>
      <c r="H10" s="56">
        <v>0</v>
      </c>
      <c r="I10" s="56">
        <v>0</v>
      </c>
      <c r="J10" s="56">
        <v>0</v>
      </c>
      <c r="K10" s="34" t="s">
        <v>189</v>
      </c>
      <c r="L10" s="53" t="s">
        <v>30</v>
      </c>
      <c r="M10" s="51" t="s">
        <v>1747</v>
      </c>
      <c r="N10" s="55" t="s">
        <v>1747</v>
      </c>
      <c r="O10" s="34" t="s">
        <v>30</v>
      </c>
      <c r="P10" s="35" t="s">
        <v>1872</v>
      </c>
      <c r="Q10" s="35" t="s">
        <v>2044</v>
      </c>
      <c r="R10" s="47">
        <v>0</v>
      </c>
      <c r="S10" s="48">
        <v>0</v>
      </c>
      <c r="T10" s="48">
        <v>0</v>
      </c>
      <c r="U10" s="48" t="s">
        <v>2044</v>
      </c>
      <c r="V10" s="48" t="s">
        <v>2044</v>
      </c>
      <c r="W10" s="49" t="s">
        <v>1740</v>
      </c>
    </row>
    <row r="11" spans="1:23" ht="13.8">
      <c r="A11" s="32" t="s">
        <v>86</v>
      </c>
      <c r="B11" s="30">
        <v>100186</v>
      </c>
      <c r="C11" s="40" t="s">
        <v>1747</v>
      </c>
      <c r="D11" s="40" t="s">
        <v>2046</v>
      </c>
      <c r="E11" s="13" t="s">
        <v>1747</v>
      </c>
      <c r="F11" s="56">
        <v>3253095.68</v>
      </c>
      <c r="G11" s="56">
        <v>3253095.68</v>
      </c>
      <c r="H11" s="56">
        <v>0</v>
      </c>
      <c r="I11" s="56">
        <v>0</v>
      </c>
      <c r="J11" s="56">
        <v>0</v>
      </c>
      <c r="K11" s="34" t="s">
        <v>189</v>
      </c>
      <c r="L11" s="53" t="s">
        <v>30</v>
      </c>
      <c r="M11" s="51" t="s">
        <v>1747</v>
      </c>
      <c r="N11" s="55" t="s">
        <v>1747</v>
      </c>
      <c r="O11" s="34" t="s">
        <v>30</v>
      </c>
      <c r="P11" s="35" t="s">
        <v>1872</v>
      </c>
      <c r="Q11" s="35" t="s">
        <v>2044</v>
      </c>
      <c r="R11" s="47">
        <v>0</v>
      </c>
      <c r="S11" s="48">
        <v>0</v>
      </c>
      <c r="T11" s="48">
        <v>0</v>
      </c>
      <c r="U11" s="48" t="s">
        <v>2044</v>
      </c>
      <c r="V11" s="48" t="s">
        <v>2044</v>
      </c>
      <c r="W11" s="49" t="s">
        <v>1740</v>
      </c>
    </row>
    <row r="12" spans="1:23" ht="18" customHeight="1">
      <c r="A12" s="32" t="s">
        <v>86</v>
      </c>
      <c r="B12" s="30">
        <v>100187</v>
      </c>
      <c r="C12" s="40" t="s">
        <v>91</v>
      </c>
      <c r="D12" s="40" t="s">
        <v>2047</v>
      </c>
      <c r="E12" s="13" t="s">
        <v>144</v>
      </c>
      <c r="F12" s="56">
        <f>F13</f>
        <v>23882406</v>
      </c>
      <c r="G12" s="56">
        <f aca="true" t="shared" si="2" ref="G12:J12">G13</f>
        <v>54162176.23</v>
      </c>
      <c r="H12" s="56">
        <f t="shared" si="2"/>
        <v>8850350.77</v>
      </c>
      <c r="I12" s="56">
        <f t="shared" si="2"/>
        <v>8850350.77</v>
      </c>
      <c r="J12" s="56">
        <f t="shared" si="2"/>
        <v>8850350.77</v>
      </c>
      <c r="K12" s="34" t="s">
        <v>189</v>
      </c>
      <c r="L12" s="53" t="s">
        <v>27</v>
      </c>
      <c r="M12" s="51" t="s">
        <v>192</v>
      </c>
      <c r="N12" s="55" t="s">
        <v>192</v>
      </c>
      <c r="O12" s="34" t="s">
        <v>27</v>
      </c>
      <c r="P12" s="35" t="s">
        <v>1069</v>
      </c>
      <c r="Q12" s="35" t="s">
        <v>2044</v>
      </c>
      <c r="R12" s="47">
        <v>0</v>
      </c>
      <c r="S12" s="48">
        <v>0</v>
      </c>
      <c r="T12" s="48">
        <v>0</v>
      </c>
      <c r="U12" s="48" t="s">
        <v>2044</v>
      </c>
      <c r="V12" s="48" t="s">
        <v>2044</v>
      </c>
      <c r="W12" s="49" t="s">
        <v>1740</v>
      </c>
    </row>
    <row r="13" spans="1:23" ht="18" customHeight="1">
      <c r="A13" s="32" t="s">
        <v>86</v>
      </c>
      <c r="B13" s="30">
        <v>100187</v>
      </c>
      <c r="C13" s="40" t="s">
        <v>91</v>
      </c>
      <c r="D13" s="40" t="s">
        <v>2047</v>
      </c>
      <c r="E13" s="13" t="s">
        <v>144</v>
      </c>
      <c r="F13" s="56">
        <f>F14</f>
        <v>23882406</v>
      </c>
      <c r="G13" s="56">
        <f aca="true" t="shared" si="3" ref="G13:J13">G14</f>
        <v>54162176.23</v>
      </c>
      <c r="H13" s="56">
        <f t="shared" si="3"/>
        <v>8850350.77</v>
      </c>
      <c r="I13" s="56">
        <f t="shared" si="3"/>
        <v>8850350.77</v>
      </c>
      <c r="J13" s="56">
        <f t="shared" si="3"/>
        <v>8850350.77</v>
      </c>
      <c r="K13" s="34" t="s">
        <v>189</v>
      </c>
      <c r="L13" s="53" t="s">
        <v>191</v>
      </c>
      <c r="M13" s="51" t="s">
        <v>192</v>
      </c>
      <c r="N13" s="55" t="s">
        <v>192</v>
      </c>
      <c r="O13" s="34" t="s">
        <v>191</v>
      </c>
      <c r="P13" s="35" t="s">
        <v>1069</v>
      </c>
      <c r="Q13" s="35" t="s">
        <v>2044</v>
      </c>
      <c r="R13" s="47">
        <v>0</v>
      </c>
      <c r="S13" s="48">
        <v>0</v>
      </c>
      <c r="T13" s="48">
        <v>0</v>
      </c>
      <c r="U13" s="48" t="s">
        <v>2044</v>
      </c>
      <c r="V13" s="48" t="s">
        <v>2044</v>
      </c>
      <c r="W13" s="49" t="s">
        <v>1740</v>
      </c>
    </row>
    <row r="14" spans="1:23" ht="18" customHeight="1">
      <c r="A14" s="32" t="s">
        <v>86</v>
      </c>
      <c r="B14" s="30">
        <v>100187</v>
      </c>
      <c r="C14" s="40" t="s">
        <v>91</v>
      </c>
      <c r="D14" s="40" t="s">
        <v>2047</v>
      </c>
      <c r="E14" s="13" t="s">
        <v>144</v>
      </c>
      <c r="F14" s="56">
        <f>F15+F16+F17</f>
        <v>23882406</v>
      </c>
      <c r="G14" s="56">
        <f aca="true" t="shared" si="4" ref="G14:J14">G15+G16+G17</f>
        <v>54162176.23</v>
      </c>
      <c r="H14" s="56">
        <f t="shared" si="4"/>
        <v>8850350.77</v>
      </c>
      <c r="I14" s="56">
        <f t="shared" si="4"/>
        <v>8850350.77</v>
      </c>
      <c r="J14" s="56">
        <f t="shared" si="4"/>
        <v>8850350.77</v>
      </c>
      <c r="K14" s="34" t="s">
        <v>189</v>
      </c>
      <c r="L14" s="53" t="s">
        <v>190</v>
      </c>
      <c r="M14" s="51" t="s">
        <v>192</v>
      </c>
      <c r="N14" s="55" t="s">
        <v>192</v>
      </c>
      <c r="O14" s="34" t="s">
        <v>190</v>
      </c>
      <c r="P14" s="35" t="s">
        <v>1069</v>
      </c>
      <c r="Q14" s="35" t="s">
        <v>2044</v>
      </c>
      <c r="R14" s="49">
        <f aca="true" t="shared" si="5" ref="R14">SUM(F14:K14)</f>
        <v>104595634.53999998</v>
      </c>
      <c r="S14" s="48">
        <v>49.98</v>
      </c>
      <c r="T14" s="48">
        <v>49.98</v>
      </c>
      <c r="U14" s="48" t="s">
        <v>2044</v>
      </c>
      <c r="V14" s="48" t="s">
        <v>2044</v>
      </c>
      <c r="W14" s="49" t="s">
        <v>1740</v>
      </c>
    </row>
    <row r="15" spans="1:23" ht="18" customHeight="1">
      <c r="A15" s="32" t="s">
        <v>86</v>
      </c>
      <c r="B15" s="30">
        <v>100187</v>
      </c>
      <c r="C15" s="40" t="s">
        <v>91</v>
      </c>
      <c r="D15" s="40" t="s">
        <v>2047</v>
      </c>
      <c r="E15" s="13" t="s">
        <v>144</v>
      </c>
      <c r="F15" s="56">
        <v>0</v>
      </c>
      <c r="G15" s="56">
        <v>28813751.94</v>
      </c>
      <c r="H15" s="56">
        <v>0</v>
      </c>
      <c r="I15" s="56">
        <v>0</v>
      </c>
      <c r="J15" s="56">
        <v>0</v>
      </c>
      <c r="K15" s="34" t="s">
        <v>189</v>
      </c>
      <c r="L15" s="53" t="s">
        <v>30</v>
      </c>
      <c r="M15" s="51" t="s">
        <v>192</v>
      </c>
      <c r="N15" s="55" t="s">
        <v>192</v>
      </c>
      <c r="O15" s="34" t="s">
        <v>30</v>
      </c>
      <c r="P15" s="35" t="s">
        <v>1069</v>
      </c>
      <c r="Q15" s="35" t="s">
        <v>2044</v>
      </c>
      <c r="R15" s="49">
        <f aca="true" t="shared" si="6" ref="R15:R95">SUM(F15:K15)</f>
        <v>28813751.94</v>
      </c>
      <c r="S15" s="48">
        <v>49.98</v>
      </c>
      <c r="T15" s="48">
        <v>49.98</v>
      </c>
      <c r="U15" s="48" t="s">
        <v>2044</v>
      </c>
      <c r="V15" s="48" t="s">
        <v>2044</v>
      </c>
      <c r="W15" s="49" t="s">
        <v>1740</v>
      </c>
    </row>
    <row r="16" spans="1:23" ht="18.75" customHeight="1">
      <c r="A16" s="32" t="s">
        <v>86</v>
      </c>
      <c r="B16" s="30">
        <v>100187</v>
      </c>
      <c r="C16" s="40" t="s">
        <v>91</v>
      </c>
      <c r="D16" s="40" t="s">
        <v>2047</v>
      </c>
      <c r="E16" s="13" t="s">
        <v>144</v>
      </c>
      <c r="F16" s="56">
        <v>23882406</v>
      </c>
      <c r="G16" s="56">
        <v>23882406</v>
      </c>
      <c r="H16" s="56">
        <v>8850350.77</v>
      </c>
      <c r="I16" s="56">
        <v>8850350.77</v>
      </c>
      <c r="J16" s="56">
        <v>8850350.77</v>
      </c>
      <c r="K16" s="34" t="s">
        <v>189</v>
      </c>
      <c r="L16" s="53" t="s">
        <v>30</v>
      </c>
      <c r="M16" s="51" t="s">
        <v>193</v>
      </c>
      <c r="N16" s="55" t="s">
        <v>193</v>
      </c>
      <c r="O16" s="34" t="s">
        <v>30</v>
      </c>
      <c r="P16" s="35" t="s">
        <v>1070</v>
      </c>
      <c r="Q16" s="35" t="s">
        <v>2044</v>
      </c>
      <c r="R16" s="49">
        <f t="shared" si="6"/>
        <v>74315864.30999999</v>
      </c>
      <c r="S16" s="48">
        <v>49.98</v>
      </c>
      <c r="T16" s="48">
        <v>49.98</v>
      </c>
      <c r="U16" s="48" t="s">
        <v>2044</v>
      </c>
      <c r="V16" s="48" t="s">
        <v>2044</v>
      </c>
      <c r="W16" s="49" t="s">
        <v>1742</v>
      </c>
    </row>
    <row r="17" spans="1:23" ht="19.5" customHeight="1">
      <c r="A17" s="32" t="s">
        <v>86</v>
      </c>
      <c r="B17" s="30">
        <v>100187</v>
      </c>
      <c r="C17" s="40" t="s">
        <v>91</v>
      </c>
      <c r="D17" s="40" t="s">
        <v>2047</v>
      </c>
      <c r="E17" s="13" t="s">
        <v>144</v>
      </c>
      <c r="F17" s="56">
        <v>0</v>
      </c>
      <c r="G17" s="56">
        <v>1466018.29</v>
      </c>
      <c r="H17" s="56">
        <v>0</v>
      </c>
      <c r="I17" s="56">
        <v>0</v>
      </c>
      <c r="J17" s="56">
        <v>0</v>
      </c>
      <c r="K17" s="34" t="s">
        <v>189</v>
      </c>
      <c r="L17" s="53" t="s">
        <v>30</v>
      </c>
      <c r="M17" s="51" t="s">
        <v>194</v>
      </c>
      <c r="N17" s="55" t="s">
        <v>194</v>
      </c>
      <c r="O17" s="34" t="s">
        <v>30</v>
      </c>
      <c r="P17" s="35" t="s">
        <v>1071</v>
      </c>
      <c r="Q17" s="35" t="s">
        <v>2044</v>
      </c>
      <c r="R17" s="49">
        <f t="shared" si="6"/>
        <v>1466018.29</v>
      </c>
      <c r="S17" s="48">
        <v>80</v>
      </c>
      <c r="T17" s="48">
        <v>69</v>
      </c>
      <c r="U17" s="48" t="s">
        <v>2044</v>
      </c>
      <c r="V17" s="48" t="s">
        <v>2044</v>
      </c>
      <c r="W17" s="49" t="s">
        <v>1740</v>
      </c>
    </row>
    <row r="18" spans="1:23" ht="21.75" customHeight="1">
      <c r="A18" s="32" t="s">
        <v>86</v>
      </c>
      <c r="B18" s="30">
        <v>100188</v>
      </c>
      <c r="C18" s="40" t="s">
        <v>92</v>
      </c>
      <c r="D18" s="40" t="s">
        <v>2047</v>
      </c>
      <c r="E18" s="13" t="s">
        <v>144</v>
      </c>
      <c r="F18" s="56">
        <f>F19</f>
        <v>15000000</v>
      </c>
      <c r="G18" s="56">
        <f>G19</f>
        <v>59182692.16</v>
      </c>
      <c r="H18" s="56">
        <f aca="true" t="shared" si="7" ref="H18:J18">H19</f>
        <v>19239949.91</v>
      </c>
      <c r="I18" s="56">
        <f t="shared" si="7"/>
        <v>19239949.91</v>
      </c>
      <c r="J18" s="56">
        <f t="shared" si="7"/>
        <v>19239949.91</v>
      </c>
      <c r="K18" s="34" t="s">
        <v>189</v>
      </c>
      <c r="L18" s="53" t="s">
        <v>27</v>
      </c>
      <c r="M18" s="51" t="s">
        <v>195</v>
      </c>
      <c r="N18" s="55" t="s">
        <v>195</v>
      </c>
      <c r="O18" s="34" t="s">
        <v>27</v>
      </c>
      <c r="P18" s="35" t="s">
        <v>1072</v>
      </c>
      <c r="Q18" s="35" t="s">
        <v>2044</v>
      </c>
      <c r="R18" s="47">
        <v>0</v>
      </c>
      <c r="S18" s="48">
        <v>0</v>
      </c>
      <c r="T18" s="48">
        <v>0</v>
      </c>
      <c r="U18" s="48" t="s">
        <v>2044</v>
      </c>
      <c r="V18" s="48" t="s">
        <v>2044</v>
      </c>
      <c r="W18" s="49" t="s">
        <v>1740</v>
      </c>
    </row>
    <row r="19" spans="1:23" ht="21.75" customHeight="1">
      <c r="A19" s="32" t="s">
        <v>86</v>
      </c>
      <c r="B19" s="30">
        <v>100188</v>
      </c>
      <c r="C19" s="40" t="s">
        <v>92</v>
      </c>
      <c r="D19" s="40" t="s">
        <v>2047</v>
      </c>
      <c r="E19" s="13" t="s">
        <v>144</v>
      </c>
      <c r="F19" s="56">
        <f>F20+F21</f>
        <v>15000000</v>
      </c>
      <c r="G19" s="56">
        <f>G20+G21</f>
        <v>59182692.16</v>
      </c>
      <c r="H19" s="56">
        <f aca="true" t="shared" si="8" ref="H19:J19">H20+H21</f>
        <v>19239949.91</v>
      </c>
      <c r="I19" s="56">
        <f t="shared" si="8"/>
        <v>19239949.91</v>
      </c>
      <c r="J19" s="56">
        <f t="shared" si="8"/>
        <v>19239949.91</v>
      </c>
      <c r="K19" s="34" t="s">
        <v>189</v>
      </c>
      <c r="L19" s="53" t="s">
        <v>191</v>
      </c>
      <c r="M19" s="51" t="s">
        <v>195</v>
      </c>
      <c r="N19" s="55" t="s">
        <v>195</v>
      </c>
      <c r="O19" s="34" t="s">
        <v>191</v>
      </c>
      <c r="P19" s="35" t="s">
        <v>1072</v>
      </c>
      <c r="Q19" s="35" t="s">
        <v>2044</v>
      </c>
      <c r="R19" s="47">
        <v>0</v>
      </c>
      <c r="S19" s="48">
        <v>0</v>
      </c>
      <c r="T19" s="48">
        <v>0</v>
      </c>
      <c r="U19" s="48" t="s">
        <v>2044</v>
      </c>
      <c r="V19" s="48" t="s">
        <v>2044</v>
      </c>
      <c r="W19" s="49" t="s">
        <v>1740</v>
      </c>
    </row>
    <row r="20" spans="1:23" ht="21.75" customHeight="1">
      <c r="A20" s="32" t="s">
        <v>86</v>
      </c>
      <c r="B20" s="30">
        <v>100188</v>
      </c>
      <c r="C20" s="40" t="s">
        <v>92</v>
      </c>
      <c r="D20" s="40" t="s">
        <v>2047</v>
      </c>
      <c r="E20" s="13" t="s">
        <v>144</v>
      </c>
      <c r="F20" s="56">
        <v>0</v>
      </c>
      <c r="G20" s="56">
        <v>112999.98999999836</v>
      </c>
      <c r="H20" s="56">
        <v>0</v>
      </c>
      <c r="I20" s="56">
        <v>0</v>
      </c>
      <c r="J20" s="56">
        <v>0</v>
      </c>
      <c r="K20" s="34" t="s">
        <v>189</v>
      </c>
      <c r="L20" s="53" t="s">
        <v>190</v>
      </c>
      <c r="M20" s="51" t="s">
        <v>195</v>
      </c>
      <c r="N20" s="55" t="s">
        <v>195</v>
      </c>
      <c r="O20" s="34" t="s">
        <v>190</v>
      </c>
      <c r="P20" s="35" t="s">
        <v>1072</v>
      </c>
      <c r="Q20" s="35" t="s">
        <v>2044</v>
      </c>
      <c r="R20" s="49">
        <f t="shared" si="6"/>
        <v>112999.98999999836</v>
      </c>
      <c r="S20" s="48">
        <v>0</v>
      </c>
      <c r="T20" s="48">
        <v>0</v>
      </c>
      <c r="U20" s="48" t="s">
        <v>2044</v>
      </c>
      <c r="V20" s="48" t="s">
        <v>2044</v>
      </c>
      <c r="W20" s="49" t="s">
        <v>1740</v>
      </c>
    </row>
    <row r="21" spans="1:23" ht="18.75" customHeight="1">
      <c r="A21" s="32" t="s">
        <v>86</v>
      </c>
      <c r="B21" s="30">
        <v>100188</v>
      </c>
      <c r="C21" s="40" t="s">
        <v>92</v>
      </c>
      <c r="D21" s="40" t="s">
        <v>2047</v>
      </c>
      <c r="E21" s="13" t="s">
        <v>144</v>
      </c>
      <c r="F21" s="56">
        <f>F22+F23+F24+F25+F26</f>
        <v>15000000</v>
      </c>
      <c r="G21" s="56">
        <f>G22+G23+G24+G25+G26</f>
        <v>59069692.17</v>
      </c>
      <c r="H21" s="56">
        <f aca="true" t="shared" si="9" ref="H21:J21">H22+H23+H24+H25+H26</f>
        <v>19239949.91</v>
      </c>
      <c r="I21" s="56">
        <f t="shared" si="9"/>
        <v>19239949.91</v>
      </c>
      <c r="J21" s="56">
        <f t="shared" si="9"/>
        <v>19239949.91</v>
      </c>
      <c r="K21" s="34" t="s">
        <v>189</v>
      </c>
      <c r="L21" s="53" t="s">
        <v>190</v>
      </c>
      <c r="M21" s="51" t="s">
        <v>196</v>
      </c>
      <c r="N21" s="55" t="s">
        <v>196</v>
      </c>
      <c r="O21" s="34" t="s">
        <v>190</v>
      </c>
      <c r="P21" s="35" t="s">
        <v>1073</v>
      </c>
      <c r="Q21" s="35" t="s">
        <v>2044</v>
      </c>
      <c r="R21" s="49">
        <f aca="true" t="shared" si="10" ref="R21">SUM(F21:K21)</f>
        <v>131789541.89999999</v>
      </c>
      <c r="S21" s="48">
        <v>49.98</v>
      </c>
      <c r="T21" s="48">
        <v>49.98</v>
      </c>
      <c r="U21" s="48" t="s">
        <v>2044</v>
      </c>
      <c r="V21" s="48" t="s">
        <v>2044</v>
      </c>
      <c r="W21" s="49" t="s">
        <v>1740</v>
      </c>
    </row>
    <row r="22" spans="1:23" ht="18.75" customHeight="1">
      <c r="A22" s="32" t="s">
        <v>86</v>
      </c>
      <c r="B22" s="30">
        <v>100188</v>
      </c>
      <c r="C22" s="40" t="s">
        <v>92</v>
      </c>
      <c r="D22" s="40" t="s">
        <v>2047</v>
      </c>
      <c r="E22" s="13" t="s">
        <v>144</v>
      </c>
      <c r="F22" s="56">
        <v>0</v>
      </c>
      <c r="G22" s="56">
        <v>11493204.930000003</v>
      </c>
      <c r="H22" s="56">
        <v>0</v>
      </c>
      <c r="I22" s="56">
        <v>0</v>
      </c>
      <c r="J22" s="56">
        <v>0</v>
      </c>
      <c r="K22" s="34" t="s">
        <v>189</v>
      </c>
      <c r="L22" s="53" t="s">
        <v>30</v>
      </c>
      <c r="M22" s="51" t="s">
        <v>196</v>
      </c>
      <c r="N22" s="55" t="s">
        <v>196</v>
      </c>
      <c r="O22" s="34" t="s">
        <v>30</v>
      </c>
      <c r="P22" s="35" t="s">
        <v>1073</v>
      </c>
      <c r="Q22" s="35" t="s">
        <v>2044</v>
      </c>
      <c r="R22" s="49">
        <f t="shared" si="6"/>
        <v>11493204.930000003</v>
      </c>
      <c r="S22" s="48">
        <v>49.98</v>
      </c>
      <c r="T22" s="48">
        <v>49.98</v>
      </c>
      <c r="U22" s="48" t="s">
        <v>2044</v>
      </c>
      <c r="V22" s="48" t="s">
        <v>2044</v>
      </c>
      <c r="W22" s="49" t="s">
        <v>1740</v>
      </c>
    </row>
    <row r="23" spans="1:23" ht="18" customHeight="1">
      <c r="A23" s="32" t="s">
        <v>86</v>
      </c>
      <c r="B23" s="30">
        <v>100188</v>
      </c>
      <c r="C23" s="40" t="s">
        <v>92</v>
      </c>
      <c r="D23" s="40" t="s">
        <v>2047</v>
      </c>
      <c r="E23" s="13" t="s">
        <v>144</v>
      </c>
      <c r="F23" s="56">
        <v>0</v>
      </c>
      <c r="G23" s="56">
        <v>6459.59</v>
      </c>
      <c r="H23" s="56">
        <v>0</v>
      </c>
      <c r="I23" s="56">
        <v>0</v>
      </c>
      <c r="J23" s="56">
        <v>0</v>
      </c>
      <c r="K23" s="34" t="s">
        <v>189</v>
      </c>
      <c r="L23" s="53" t="s">
        <v>30</v>
      </c>
      <c r="M23" s="51" t="s">
        <v>197</v>
      </c>
      <c r="N23" s="55" t="s">
        <v>2050</v>
      </c>
      <c r="O23" s="34" t="s">
        <v>30</v>
      </c>
      <c r="P23" s="36" t="s">
        <v>1073</v>
      </c>
      <c r="Q23" s="35" t="s">
        <v>2044</v>
      </c>
      <c r="R23" s="49">
        <f t="shared" si="6"/>
        <v>6459.59</v>
      </c>
      <c r="S23" s="48">
        <v>49.98</v>
      </c>
      <c r="T23" s="48">
        <v>49.98</v>
      </c>
      <c r="U23" s="48" t="s">
        <v>2044</v>
      </c>
      <c r="V23" s="48" t="s">
        <v>2044</v>
      </c>
      <c r="W23" s="49" t="s">
        <v>1740</v>
      </c>
    </row>
    <row r="24" spans="1:23" ht="19.5" customHeight="1">
      <c r="A24" s="32" t="s">
        <v>86</v>
      </c>
      <c r="B24" s="30">
        <v>100188</v>
      </c>
      <c r="C24" s="40" t="s">
        <v>92</v>
      </c>
      <c r="D24" s="40" t="s">
        <v>2047</v>
      </c>
      <c r="E24" s="13" t="s">
        <v>144</v>
      </c>
      <c r="F24" s="56">
        <v>0</v>
      </c>
      <c r="G24" s="56">
        <v>2500000</v>
      </c>
      <c r="H24" s="56">
        <v>0</v>
      </c>
      <c r="I24" s="56">
        <v>0</v>
      </c>
      <c r="J24" s="56">
        <v>0</v>
      </c>
      <c r="K24" s="34" t="s">
        <v>189</v>
      </c>
      <c r="L24" s="53" t="s">
        <v>30</v>
      </c>
      <c r="M24" s="51" t="s">
        <v>197</v>
      </c>
      <c r="N24" s="55" t="s">
        <v>2050</v>
      </c>
      <c r="O24" s="34" t="s">
        <v>30</v>
      </c>
      <c r="P24" s="35" t="s">
        <v>1073</v>
      </c>
      <c r="Q24" s="35" t="s">
        <v>2044</v>
      </c>
      <c r="R24" s="49">
        <f t="shared" si="6"/>
        <v>2500000</v>
      </c>
      <c r="S24" s="48">
        <v>49.98</v>
      </c>
      <c r="T24" s="48">
        <v>49.98</v>
      </c>
      <c r="U24" s="48" t="s">
        <v>2044</v>
      </c>
      <c r="V24" s="48" t="s">
        <v>2044</v>
      </c>
      <c r="W24" s="49" t="s">
        <v>1740</v>
      </c>
    </row>
    <row r="25" spans="1:23" ht="20.4">
      <c r="A25" s="32" t="s">
        <v>86</v>
      </c>
      <c r="B25" s="30">
        <v>100188</v>
      </c>
      <c r="C25" s="40" t="s">
        <v>92</v>
      </c>
      <c r="D25" s="40" t="s">
        <v>2047</v>
      </c>
      <c r="E25" s="13" t="s">
        <v>144</v>
      </c>
      <c r="F25" s="56">
        <v>15000000</v>
      </c>
      <c r="G25" s="56">
        <v>14883688.28</v>
      </c>
      <c r="H25" s="56">
        <v>3167851.04</v>
      </c>
      <c r="I25" s="56">
        <v>3167851.04</v>
      </c>
      <c r="J25" s="56">
        <v>3167851.04</v>
      </c>
      <c r="K25" s="34" t="s">
        <v>189</v>
      </c>
      <c r="L25" s="53" t="s">
        <v>30</v>
      </c>
      <c r="M25" s="51" t="s">
        <v>197</v>
      </c>
      <c r="N25" s="55" t="s">
        <v>2050</v>
      </c>
      <c r="O25" s="34" t="s">
        <v>30</v>
      </c>
      <c r="P25" s="35" t="s">
        <v>1074</v>
      </c>
      <c r="Q25" s="35" t="s">
        <v>2044</v>
      </c>
      <c r="R25" s="49">
        <f t="shared" si="6"/>
        <v>39387241.4</v>
      </c>
      <c r="S25" s="48">
        <v>49.98</v>
      </c>
      <c r="T25" s="48">
        <v>49.98</v>
      </c>
      <c r="U25" s="48" t="s">
        <v>2044</v>
      </c>
      <c r="V25" s="48" t="s">
        <v>2044</v>
      </c>
      <c r="W25" s="49" t="s">
        <v>1740</v>
      </c>
    </row>
    <row r="26" spans="1:23" ht="20.25" customHeight="1">
      <c r="A26" s="32" t="s">
        <v>86</v>
      </c>
      <c r="B26" s="30">
        <v>100188</v>
      </c>
      <c r="C26" s="40" t="s">
        <v>92</v>
      </c>
      <c r="D26" s="40" t="s">
        <v>2047</v>
      </c>
      <c r="E26" s="13" t="s">
        <v>144</v>
      </c>
      <c r="F26" s="56">
        <v>0</v>
      </c>
      <c r="G26" s="56">
        <v>30186339.37</v>
      </c>
      <c r="H26" s="56">
        <v>16072098.870000001</v>
      </c>
      <c r="I26" s="56">
        <v>16072098.870000001</v>
      </c>
      <c r="J26" s="56">
        <v>16072098.870000001</v>
      </c>
      <c r="K26" s="34" t="s">
        <v>189</v>
      </c>
      <c r="L26" s="53" t="s">
        <v>30</v>
      </c>
      <c r="M26" s="51" t="s">
        <v>194</v>
      </c>
      <c r="N26" s="55" t="s">
        <v>2049</v>
      </c>
      <c r="O26" s="34" t="s">
        <v>30</v>
      </c>
      <c r="P26" s="35" t="s">
        <v>1071</v>
      </c>
      <c r="Q26" s="35" t="s">
        <v>2044</v>
      </c>
      <c r="R26" s="49">
        <f t="shared" si="6"/>
        <v>78402635.98</v>
      </c>
      <c r="S26" s="48">
        <v>40</v>
      </c>
      <c r="T26" s="48">
        <v>40</v>
      </c>
      <c r="U26" s="48" t="s">
        <v>2044</v>
      </c>
      <c r="V26" s="48" t="s">
        <v>2044</v>
      </c>
      <c r="W26" s="49" t="s">
        <v>1740</v>
      </c>
    </row>
    <row r="27" spans="1:23" ht="20.4">
      <c r="A27" s="32" t="s">
        <v>86</v>
      </c>
      <c r="B27" s="30">
        <v>100189</v>
      </c>
      <c r="C27" s="40" t="s">
        <v>93</v>
      </c>
      <c r="D27" s="40" t="s">
        <v>2047</v>
      </c>
      <c r="E27" s="13" t="s">
        <v>144</v>
      </c>
      <c r="F27" s="56">
        <f>F28</f>
        <v>10000000</v>
      </c>
      <c r="G27" s="56">
        <f aca="true" t="shared" si="11" ref="G27:J27">G28</f>
        <v>19311668.200000003</v>
      </c>
      <c r="H27" s="56">
        <f t="shared" si="11"/>
        <v>4731757.77</v>
      </c>
      <c r="I27" s="56">
        <f t="shared" si="11"/>
        <v>4731757.77</v>
      </c>
      <c r="J27" s="56">
        <f t="shared" si="11"/>
        <v>4731757.77</v>
      </c>
      <c r="K27" s="34" t="s">
        <v>189</v>
      </c>
      <c r="L27" s="53" t="s">
        <v>27</v>
      </c>
      <c r="M27" s="51" t="s">
        <v>198</v>
      </c>
      <c r="N27" s="55" t="s">
        <v>198</v>
      </c>
      <c r="O27" s="34" t="s">
        <v>27</v>
      </c>
      <c r="P27" s="35" t="s">
        <v>1075</v>
      </c>
      <c r="Q27" s="35" t="s">
        <v>2044</v>
      </c>
      <c r="R27" s="47">
        <v>0</v>
      </c>
      <c r="S27" s="48">
        <v>0</v>
      </c>
      <c r="T27" s="48">
        <v>0</v>
      </c>
      <c r="U27" s="48" t="s">
        <v>2044</v>
      </c>
      <c r="V27" s="48" t="s">
        <v>2044</v>
      </c>
      <c r="W27" s="49" t="s">
        <v>1740</v>
      </c>
    </row>
    <row r="28" spans="1:23" ht="15.75" customHeight="1">
      <c r="A28" s="32" t="s">
        <v>86</v>
      </c>
      <c r="B28" s="30">
        <v>100189</v>
      </c>
      <c r="C28" s="40" t="s">
        <v>93</v>
      </c>
      <c r="D28" s="40" t="s">
        <v>2047</v>
      </c>
      <c r="E28" s="13" t="s">
        <v>144</v>
      </c>
      <c r="F28" s="56">
        <f>F29+F30</f>
        <v>10000000</v>
      </c>
      <c r="G28" s="56">
        <f>G29+G30</f>
        <v>19311668.200000003</v>
      </c>
      <c r="H28" s="56">
        <f aca="true" t="shared" si="12" ref="H28:J28">H29+H30</f>
        <v>4731757.77</v>
      </c>
      <c r="I28" s="56">
        <f t="shared" si="12"/>
        <v>4731757.77</v>
      </c>
      <c r="J28" s="56">
        <f t="shared" si="12"/>
        <v>4731757.77</v>
      </c>
      <c r="K28" s="34" t="s">
        <v>189</v>
      </c>
      <c r="L28" s="53" t="s">
        <v>191</v>
      </c>
      <c r="M28" s="51" t="s">
        <v>195</v>
      </c>
      <c r="N28" s="55" t="s">
        <v>2051</v>
      </c>
      <c r="O28" s="34" t="s">
        <v>191</v>
      </c>
      <c r="P28" s="35" t="s">
        <v>1076</v>
      </c>
      <c r="Q28" s="35" t="s">
        <v>2044</v>
      </c>
      <c r="R28" s="47">
        <v>0</v>
      </c>
      <c r="S28" s="48">
        <v>0</v>
      </c>
      <c r="T28" s="48">
        <v>0</v>
      </c>
      <c r="U28" s="48" t="s">
        <v>2044</v>
      </c>
      <c r="V28" s="48" t="s">
        <v>2044</v>
      </c>
      <c r="W28" s="49" t="s">
        <v>1741</v>
      </c>
    </row>
    <row r="29" spans="1:23" ht="17.25" customHeight="1">
      <c r="A29" s="32" t="s">
        <v>86</v>
      </c>
      <c r="B29" s="30">
        <v>100189</v>
      </c>
      <c r="C29" s="40" t="s">
        <v>93</v>
      </c>
      <c r="D29" s="40" t="s">
        <v>2047</v>
      </c>
      <c r="E29" s="13" t="s">
        <v>144</v>
      </c>
      <c r="F29" s="56">
        <v>0</v>
      </c>
      <c r="G29" s="56">
        <v>1000000</v>
      </c>
      <c r="H29" s="56">
        <v>0</v>
      </c>
      <c r="I29" s="56">
        <v>0</v>
      </c>
      <c r="J29" s="56">
        <v>0</v>
      </c>
      <c r="K29" s="34" t="s">
        <v>189</v>
      </c>
      <c r="L29" s="53" t="s">
        <v>190</v>
      </c>
      <c r="M29" s="51" t="s">
        <v>195</v>
      </c>
      <c r="N29" s="55" t="s">
        <v>195</v>
      </c>
      <c r="O29" s="34" t="s">
        <v>190</v>
      </c>
      <c r="P29" s="35" t="s">
        <v>1076</v>
      </c>
      <c r="Q29" s="35" t="s">
        <v>2044</v>
      </c>
      <c r="R29" s="49">
        <f t="shared" si="6"/>
        <v>1000000</v>
      </c>
      <c r="S29" s="48">
        <v>40</v>
      </c>
      <c r="T29" s="48">
        <v>40</v>
      </c>
      <c r="U29" s="48" t="s">
        <v>2044</v>
      </c>
      <c r="V29" s="48" t="s">
        <v>2044</v>
      </c>
      <c r="W29" s="49" t="s">
        <v>1741</v>
      </c>
    </row>
    <row r="30" spans="1:23" ht="16.5" customHeight="1">
      <c r="A30" s="32" t="s">
        <v>86</v>
      </c>
      <c r="B30" s="30">
        <v>100189</v>
      </c>
      <c r="C30" s="40" t="s">
        <v>93</v>
      </c>
      <c r="D30" s="40" t="s">
        <v>2047</v>
      </c>
      <c r="E30" s="13" t="s">
        <v>144</v>
      </c>
      <c r="F30" s="56">
        <f>F31+F32+F33</f>
        <v>10000000</v>
      </c>
      <c r="G30" s="56">
        <f>G31+G32+G33</f>
        <v>18311668.200000003</v>
      </c>
      <c r="H30" s="56">
        <f aca="true" t="shared" si="13" ref="H30:J30">H31+H32+H33</f>
        <v>4731757.77</v>
      </c>
      <c r="I30" s="56">
        <f t="shared" si="13"/>
        <v>4731757.77</v>
      </c>
      <c r="J30" s="56">
        <f t="shared" si="13"/>
        <v>4731757.77</v>
      </c>
      <c r="K30" s="34" t="s">
        <v>189</v>
      </c>
      <c r="L30" s="53" t="s">
        <v>190</v>
      </c>
      <c r="M30" s="51" t="s">
        <v>199</v>
      </c>
      <c r="N30" s="55" t="s">
        <v>2052</v>
      </c>
      <c r="O30" s="34" t="s">
        <v>190</v>
      </c>
      <c r="P30" s="35" t="s">
        <v>1077</v>
      </c>
      <c r="Q30" s="35" t="s">
        <v>2044</v>
      </c>
      <c r="R30" s="49">
        <f aca="true" t="shared" si="14" ref="R30">SUM(F30:K30)</f>
        <v>42506941.510000005</v>
      </c>
      <c r="S30" s="48">
        <v>49.98</v>
      </c>
      <c r="T30" s="48">
        <v>49.98</v>
      </c>
      <c r="U30" s="48" t="s">
        <v>2044</v>
      </c>
      <c r="V30" s="48" t="s">
        <v>2044</v>
      </c>
      <c r="W30" s="49" t="s">
        <v>1740</v>
      </c>
    </row>
    <row r="31" spans="1:23" ht="18" customHeight="1">
      <c r="A31" s="32" t="s">
        <v>86</v>
      </c>
      <c r="B31" s="30">
        <v>100189</v>
      </c>
      <c r="C31" s="40" t="s">
        <v>93</v>
      </c>
      <c r="D31" s="40" t="s">
        <v>2047</v>
      </c>
      <c r="E31" s="13" t="s">
        <v>144</v>
      </c>
      <c r="F31" s="56">
        <v>0</v>
      </c>
      <c r="G31" s="56">
        <v>967270.0299999993</v>
      </c>
      <c r="H31" s="56">
        <v>0</v>
      </c>
      <c r="I31" s="56">
        <v>0</v>
      </c>
      <c r="J31" s="56">
        <v>0</v>
      </c>
      <c r="K31" s="34" t="s">
        <v>189</v>
      </c>
      <c r="L31" s="53" t="s">
        <v>30</v>
      </c>
      <c r="M31" s="51" t="s">
        <v>199</v>
      </c>
      <c r="N31" s="55" t="s">
        <v>199</v>
      </c>
      <c r="O31" s="34" t="s">
        <v>30</v>
      </c>
      <c r="P31" s="35" t="s">
        <v>1077</v>
      </c>
      <c r="Q31" s="35" t="s">
        <v>2044</v>
      </c>
      <c r="R31" s="49">
        <f t="shared" si="6"/>
        <v>967270.0299999993</v>
      </c>
      <c r="S31" s="48">
        <v>49.98</v>
      </c>
      <c r="T31" s="48">
        <v>49.98</v>
      </c>
      <c r="U31" s="48" t="s">
        <v>2044</v>
      </c>
      <c r="V31" s="48" t="s">
        <v>2044</v>
      </c>
      <c r="W31" s="49" t="s">
        <v>1740</v>
      </c>
    </row>
    <row r="32" spans="1:23" ht="18" customHeight="1">
      <c r="A32" s="32" t="s">
        <v>86</v>
      </c>
      <c r="B32" s="30">
        <v>100189</v>
      </c>
      <c r="C32" s="40" t="s">
        <v>93</v>
      </c>
      <c r="D32" s="40" t="s">
        <v>2047</v>
      </c>
      <c r="E32" s="13" t="s">
        <v>144</v>
      </c>
      <c r="F32" s="56">
        <v>10000000</v>
      </c>
      <c r="G32" s="56">
        <v>9685437.250000002</v>
      </c>
      <c r="H32" s="56">
        <v>1782715.96</v>
      </c>
      <c r="I32" s="56">
        <v>1782715.96</v>
      </c>
      <c r="J32" s="56">
        <v>1782715.96</v>
      </c>
      <c r="K32" s="34" t="s">
        <v>189</v>
      </c>
      <c r="L32" s="53" t="s">
        <v>30</v>
      </c>
      <c r="M32" s="51" t="s">
        <v>200</v>
      </c>
      <c r="N32" s="55" t="s">
        <v>2053</v>
      </c>
      <c r="O32" s="34" t="s">
        <v>30</v>
      </c>
      <c r="P32" s="35" t="s">
        <v>1078</v>
      </c>
      <c r="Q32" s="35" t="s">
        <v>2044</v>
      </c>
      <c r="R32" s="49">
        <f t="shared" si="6"/>
        <v>25033585.130000003</v>
      </c>
      <c r="S32" s="48">
        <v>49.98</v>
      </c>
      <c r="T32" s="48">
        <v>49.98</v>
      </c>
      <c r="U32" s="48" t="s">
        <v>2044</v>
      </c>
      <c r="V32" s="48" t="s">
        <v>2044</v>
      </c>
      <c r="W32" s="49" t="s">
        <v>1740</v>
      </c>
    </row>
    <row r="33" spans="1:23" ht="17.25" customHeight="1">
      <c r="A33" s="32" t="s">
        <v>86</v>
      </c>
      <c r="B33" s="30">
        <v>100189</v>
      </c>
      <c r="C33" s="40" t="s">
        <v>93</v>
      </c>
      <c r="D33" s="40" t="s">
        <v>2047</v>
      </c>
      <c r="E33" s="13" t="s">
        <v>144</v>
      </c>
      <c r="F33" s="56">
        <v>0</v>
      </c>
      <c r="G33" s="56">
        <v>7658960.92</v>
      </c>
      <c r="H33" s="56">
        <v>2949041.81</v>
      </c>
      <c r="I33" s="56">
        <v>2949041.81</v>
      </c>
      <c r="J33" s="56">
        <v>2949041.81</v>
      </c>
      <c r="K33" s="34" t="s">
        <v>189</v>
      </c>
      <c r="L33" s="53" t="s">
        <v>30</v>
      </c>
      <c r="M33" s="51" t="s">
        <v>194</v>
      </c>
      <c r="N33" s="55" t="s">
        <v>2049</v>
      </c>
      <c r="O33" s="34" t="s">
        <v>30</v>
      </c>
      <c r="P33" s="35" t="s">
        <v>1071</v>
      </c>
      <c r="Q33" s="35" t="s">
        <v>2044</v>
      </c>
      <c r="R33" s="49">
        <f t="shared" si="6"/>
        <v>16506086.350000001</v>
      </c>
      <c r="S33" s="48">
        <v>40</v>
      </c>
      <c r="T33" s="48">
        <v>40</v>
      </c>
      <c r="U33" s="48" t="s">
        <v>2044</v>
      </c>
      <c r="V33" s="48" t="s">
        <v>2044</v>
      </c>
      <c r="W33" s="49" t="s">
        <v>1740</v>
      </c>
    </row>
    <row r="34" spans="1:23" ht="22.5" customHeight="1">
      <c r="A34" s="32" t="s">
        <v>86</v>
      </c>
      <c r="B34" s="30">
        <v>100190</v>
      </c>
      <c r="C34" s="40" t="s">
        <v>94</v>
      </c>
      <c r="D34" s="40" t="s">
        <v>2047</v>
      </c>
      <c r="E34" s="13" t="s">
        <v>144</v>
      </c>
      <c r="F34" s="56">
        <f>F35</f>
        <v>2000000</v>
      </c>
      <c r="G34" s="56">
        <f aca="true" t="shared" si="15" ref="G34:J34">G35</f>
        <v>3892564.6399999997</v>
      </c>
      <c r="H34" s="56">
        <f t="shared" si="15"/>
        <v>1343274.21</v>
      </c>
      <c r="I34" s="56">
        <f t="shared" si="15"/>
        <v>1343274.21</v>
      </c>
      <c r="J34" s="56">
        <f t="shared" si="15"/>
        <v>1343274.21</v>
      </c>
      <c r="K34" s="34" t="s">
        <v>189</v>
      </c>
      <c r="L34" s="53" t="s">
        <v>27</v>
      </c>
      <c r="M34" s="51" t="s">
        <v>201</v>
      </c>
      <c r="N34" s="55" t="s">
        <v>201</v>
      </c>
      <c r="O34" s="34" t="s">
        <v>27</v>
      </c>
      <c r="P34" s="35" t="s">
        <v>1073</v>
      </c>
      <c r="Q34" s="35" t="s">
        <v>2044</v>
      </c>
      <c r="R34" s="47">
        <v>0</v>
      </c>
      <c r="S34" s="48">
        <v>0</v>
      </c>
      <c r="T34" s="48">
        <v>0</v>
      </c>
      <c r="U34" s="48" t="s">
        <v>2044</v>
      </c>
      <c r="V34" s="48" t="s">
        <v>2044</v>
      </c>
      <c r="W34" s="49" t="s">
        <v>1740</v>
      </c>
    </row>
    <row r="35" spans="1:23" ht="18.75" customHeight="1">
      <c r="A35" s="32" t="s">
        <v>86</v>
      </c>
      <c r="B35" s="30">
        <v>100190</v>
      </c>
      <c r="C35" s="40" t="s">
        <v>94</v>
      </c>
      <c r="D35" s="40" t="s">
        <v>2047</v>
      </c>
      <c r="E35" s="13" t="s">
        <v>144</v>
      </c>
      <c r="F35" s="56">
        <f>F36</f>
        <v>2000000</v>
      </c>
      <c r="G35" s="56">
        <f aca="true" t="shared" si="16" ref="G35:J35">G36</f>
        <v>3892564.6399999997</v>
      </c>
      <c r="H35" s="56">
        <f t="shared" si="16"/>
        <v>1343274.21</v>
      </c>
      <c r="I35" s="56">
        <f t="shared" si="16"/>
        <v>1343274.21</v>
      </c>
      <c r="J35" s="56">
        <f t="shared" si="16"/>
        <v>1343274.21</v>
      </c>
      <c r="K35" s="34" t="s">
        <v>189</v>
      </c>
      <c r="L35" s="53" t="s">
        <v>191</v>
      </c>
      <c r="M35" s="51" t="s">
        <v>201</v>
      </c>
      <c r="N35" s="55" t="s">
        <v>201</v>
      </c>
      <c r="O35" s="34" t="s">
        <v>191</v>
      </c>
      <c r="P35" s="35" t="s">
        <v>1073</v>
      </c>
      <c r="Q35" s="35" t="s">
        <v>2044</v>
      </c>
      <c r="R35" s="47">
        <v>0</v>
      </c>
      <c r="S35" s="48">
        <v>0</v>
      </c>
      <c r="T35" s="48">
        <v>0</v>
      </c>
      <c r="U35" s="48" t="s">
        <v>2044</v>
      </c>
      <c r="V35" s="48" t="s">
        <v>2044</v>
      </c>
      <c r="W35" s="49" t="s">
        <v>1740</v>
      </c>
    </row>
    <row r="36" spans="1:23" ht="16.5" customHeight="1">
      <c r="A36" s="32" t="s">
        <v>86</v>
      </c>
      <c r="B36" s="30">
        <v>100190</v>
      </c>
      <c r="C36" s="40" t="s">
        <v>94</v>
      </c>
      <c r="D36" s="40" t="s">
        <v>2047</v>
      </c>
      <c r="E36" s="13" t="s">
        <v>144</v>
      </c>
      <c r="F36" s="56">
        <f aca="true" t="shared" si="17" ref="F36:I36">F37+F38</f>
        <v>2000000</v>
      </c>
      <c r="G36" s="56">
        <f t="shared" si="17"/>
        <v>3892564.6399999997</v>
      </c>
      <c r="H36" s="56">
        <f t="shared" si="17"/>
        <v>1343274.21</v>
      </c>
      <c r="I36" s="56">
        <f t="shared" si="17"/>
        <v>1343274.21</v>
      </c>
      <c r="J36" s="56">
        <f>J37+J38</f>
        <v>1343274.21</v>
      </c>
      <c r="K36" s="34" t="s">
        <v>189</v>
      </c>
      <c r="L36" s="53" t="s">
        <v>190</v>
      </c>
      <c r="M36" s="51" t="s">
        <v>201</v>
      </c>
      <c r="N36" s="55" t="s">
        <v>2054</v>
      </c>
      <c r="O36" s="34" t="s">
        <v>190</v>
      </c>
      <c r="P36" s="35" t="s">
        <v>1073</v>
      </c>
      <c r="Q36" s="35" t="s">
        <v>2044</v>
      </c>
      <c r="R36" s="49">
        <f t="shared" si="6"/>
        <v>9922387.27</v>
      </c>
      <c r="S36" s="48">
        <v>49.98</v>
      </c>
      <c r="T36" s="48">
        <v>49.98</v>
      </c>
      <c r="U36" s="48" t="s">
        <v>2044</v>
      </c>
      <c r="V36" s="48" t="s">
        <v>2044</v>
      </c>
      <c r="W36" s="49" t="s">
        <v>1740</v>
      </c>
    </row>
    <row r="37" spans="1:23" ht="13.8">
      <c r="A37" s="32" t="s">
        <v>86</v>
      </c>
      <c r="B37" s="30">
        <v>100190</v>
      </c>
      <c r="C37" s="40" t="s">
        <v>94</v>
      </c>
      <c r="D37" s="40" t="s">
        <v>2047</v>
      </c>
      <c r="E37" s="13" t="s">
        <v>144</v>
      </c>
      <c r="F37" s="56">
        <v>0</v>
      </c>
      <c r="G37" s="56">
        <v>1892564.64</v>
      </c>
      <c r="H37" s="56">
        <v>892564.63</v>
      </c>
      <c r="I37" s="56">
        <v>892564.63</v>
      </c>
      <c r="J37" s="56">
        <v>892564.63</v>
      </c>
      <c r="K37" s="34" t="s">
        <v>189</v>
      </c>
      <c r="L37" s="30" t="s">
        <v>30</v>
      </c>
      <c r="M37" s="52" t="s">
        <v>94</v>
      </c>
      <c r="N37" s="55" t="s">
        <v>2055</v>
      </c>
      <c r="O37" s="33" t="s">
        <v>30</v>
      </c>
      <c r="P37" s="33" t="s">
        <v>1872</v>
      </c>
      <c r="Q37" s="35" t="s">
        <v>2044</v>
      </c>
      <c r="R37" s="49">
        <v>0</v>
      </c>
      <c r="S37" s="48">
        <v>0</v>
      </c>
      <c r="T37" s="48">
        <v>0</v>
      </c>
      <c r="U37" s="48" t="s">
        <v>2044</v>
      </c>
      <c r="V37" s="48" t="s">
        <v>2044</v>
      </c>
      <c r="W37" s="49" t="s">
        <v>1740</v>
      </c>
    </row>
    <row r="38" spans="1:23" ht="13.8">
      <c r="A38" s="32" t="s">
        <v>86</v>
      </c>
      <c r="B38" s="30">
        <v>100190</v>
      </c>
      <c r="C38" s="40" t="s">
        <v>94</v>
      </c>
      <c r="D38" s="40" t="s">
        <v>2047</v>
      </c>
      <c r="E38" s="13" t="s">
        <v>144</v>
      </c>
      <c r="F38" s="56">
        <v>2000000</v>
      </c>
      <c r="G38" s="56">
        <v>2000000</v>
      </c>
      <c r="H38" s="56">
        <v>450709.58</v>
      </c>
      <c r="I38" s="56">
        <v>450709.58</v>
      </c>
      <c r="J38" s="56">
        <v>450709.58</v>
      </c>
      <c r="K38" s="34" t="s">
        <v>189</v>
      </c>
      <c r="L38" s="30" t="s">
        <v>30</v>
      </c>
      <c r="M38" s="52" t="s">
        <v>202</v>
      </c>
      <c r="N38" s="55" t="s">
        <v>2055</v>
      </c>
      <c r="O38" s="33" t="s">
        <v>30</v>
      </c>
      <c r="P38" s="33" t="s">
        <v>1074</v>
      </c>
      <c r="Q38" s="35" t="s">
        <v>2044</v>
      </c>
      <c r="R38" s="49">
        <f t="shared" si="6"/>
        <v>5352128.74</v>
      </c>
      <c r="S38" s="48">
        <v>49.98</v>
      </c>
      <c r="T38" s="48">
        <v>49.98</v>
      </c>
      <c r="U38" s="48" t="s">
        <v>2044</v>
      </c>
      <c r="V38" s="48" t="s">
        <v>2044</v>
      </c>
      <c r="W38" s="49" t="s">
        <v>1740</v>
      </c>
    </row>
    <row r="39" spans="1:23" ht="13.8">
      <c r="A39" s="32" t="s">
        <v>86</v>
      </c>
      <c r="B39" s="30">
        <v>100191</v>
      </c>
      <c r="C39" s="40" t="s">
        <v>95</v>
      </c>
      <c r="D39" s="40" t="s">
        <v>2047</v>
      </c>
      <c r="E39" s="13" t="s">
        <v>144</v>
      </c>
      <c r="F39" s="56">
        <v>0</v>
      </c>
      <c r="G39" s="56">
        <v>19320268.08</v>
      </c>
      <c r="H39" s="56">
        <v>18379742.78</v>
      </c>
      <c r="I39" s="56">
        <v>18379742.78</v>
      </c>
      <c r="J39" s="56">
        <v>18379742.78</v>
      </c>
      <c r="K39" s="34" t="s">
        <v>189</v>
      </c>
      <c r="L39" s="30" t="s">
        <v>27</v>
      </c>
      <c r="M39" s="52" t="s">
        <v>203</v>
      </c>
      <c r="N39" s="55" t="s">
        <v>203</v>
      </c>
      <c r="O39" s="33" t="s">
        <v>27</v>
      </c>
      <c r="P39" s="33" t="s">
        <v>1079</v>
      </c>
      <c r="Q39" s="35" t="s">
        <v>2044</v>
      </c>
      <c r="R39" s="47">
        <v>0</v>
      </c>
      <c r="S39" s="48">
        <v>0</v>
      </c>
      <c r="T39" s="48">
        <v>0</v>
      </c>
      <c r="U39" s="48" t="s">
        <v>2044</v>
      </c>
      <c r="V39" s="48" t="s">
        <v>2044</v>
      </c>
      <c r="W39" s="49" t="s">
        <v>1740</v>
      </c>
    </row>
    <row r="40" spans="1:23" ht="13.8">
      <c r="A40" s="32" t="s">
        <v>86</v>
      </c>
      <c r="B40" s="30">
        <v>100191</v>
      </c>
      <c r="C40" s="40" t="s">
        <v>95</v>
      </c>
      <c r="D40" s="40" t="s">
        <v>2047</v>
      </c>
      <c r="E40" s="13" t="s">
        <v>144</v>
      </c>
      <c r="F40" s="56">
        <v>0</v>
      </c>
      <c r="G40" s="56">
        <v>19320268.08</v>
      </c>
      <c r="H40" s="56">
        <v>18379742.78</v>
      </c>
      <c r="I40" s="56">
        <v>18379742.78</v>
      </c>
      <c r="J40" s="56">
        <v>18379742.78</v>
      </c>
      <c r="K40" s="34" t="s">
        <v>189</v>
      </c>
      <c r="L40" s="30" t="s">
        <v>191</v>
      </c>
      <c r="M40" s="52" t="s">
        <v>203</v>
      </c>
      <c r="N40" s="55" t="s">
        <v>2056</v>
      </c>
      <c r="O40" s="33" t="s">
        <v>191</v>
      </c>
      <c r="P40" s="33" t="s">
        <v>1079</v>
      </c>
      <c r="Q40" s="35" t="s">
        <v>2044</v>
      </c>
      <c r="R40" s="47">
        <v>0</v>
      </c>
      <c r="S40" s="48">
        <v>0</v>
      </c>
      <c r="T40" s="48">
        <v>0</v>
      </c>
      <c r="U40" s="48" t="s">
        <v>2044</v>
      </c>
      <c r="V40" s="48" t="s">
        <v>2044</v>
      </c>
      <c r="W40" s="49" t="s">
        <v>1740</v>
      </c>
    </row>
    <row r="41" spans="1:23" ht="13.8">
      <c r="A41" s="32" t="s">
        <v>86</v>
      </c>
      <c r="B41" s="30">
        <v>100191</v>
      </c>
      <c r="C41" s="40" t="s">
        <v>95</v>
      </c>
      <c r="D41" s="40" t="s">
        <v>2047</v>
      </c>
      <c r="E41" s="13" t="s">
        <v>144</v>
      </c>
      <c r="F41" s="56">
        <v>0</v>
      </c>
      <c r="G41" s="56">
        <v>19320268.08</v>
      </c>
      <c r="H41" s="56">
        <v>18379742.78</v>
      </c>
      <c r="I41" s="56">
        <v>18379742.78</v>
      </c>
      <c r="J41" s="56">
        <v>18379742.78</v>
      </c>
      <c r="K41" s="34" t="s">
        <v>189</v>
      </c>
      <c r="L41" s="30" t="s">
        <v>190</v>
      </c>
      <c r="M41" s="52" t="s">
        <v>204</v>
      </c>
      <c r="N41" s="55" t="s">
        <v>2057</v>
      </c>
      <c r="O41" s="33" t="s">
        <v>190</v>
      </c>
      <c r="P41" s="33" t="s">
        <v>1080</v>
      </c>
      <c r="Q41" s="35" t="s">
        <v>2044</v>
      </c>
      <c r="R41" s="49">
        <f aca="true" t="shared" si="18" ref="R41">SUM(F41:K41)</f>
        <v>74459496.42</v>
      </c>
      <c r="S41" s="48">
        <v>40</v>
      </c>
      <c r="T41" s="48">
        <v>40</v>
      </c>
      <c r="U41" s="48" t="s">
        <v>2044</v>
      </c>
      <c r="V41" s="48" t="s">
        <v>2044</v>
      </c>
      <c r="W41" s="49" t="s">
        <v>1740</v>
      </c>
    </row>
    <row r="42" spans="1:23" ht="13.8">
      <c r="A42" s="32" t="s">
        <v>86</v>
      </c>
      <c r="B42" s="30">
        <v>100191</v>
      </c>
      <c r="C42" s="40" t="s">
        <v>95</v>
      </c>
      <c r="D42" s="40" t="s">
        <v>2047</v>
      </c>
      <c r="E42" s="13" t="s">
        <v>144</v>
      </c>
      <c r="F42" s="56">
        <v>0</v>
      </c>
      <c r="G42" s="56">
        <v>15513739.43</v>
      </c>
      <c r="H42" s="56">
        <v>15510264.95</v>
      </c>
      <c r="I42" s="56">
        <v>15510264.95</v>
      </c>
      <c r="J42" s="56">
        <v>15510264.95</v>
      </c>
      <c r="K42" s="34" t="s">
        <v>189</v>
      </c>
      <c r="L42" s="30" t="s">
        <v>30</v>
      </c>
      <c r="M42" s="52" t="s">
        <v>204</v>
      </c>
      <c r="N42" s="55" t="s">
        <v>204</v>
      </c>
      <c r="O42" s="33" t="s">
        <v>30</v>
      </c>
      <c r="P42" s="33" t="s">
        <v>1080</v>
      </c>
      <c r="Q42" s="35" t="s">
        <v>2044</v>
      </c>
      <c r="R42" s="49">
        <f t="shared" si="6"/>
        <v>62044534.28</v>
      </c>
      <c r="S42" s="48">
        <v>40</v>
      </c>
      <c r="T42" s="48">
        <v>40</v>
      </c>
      <c r="U42" s="48" t="s">
        <v>2044</v>
      </c>
      <c r="V42" s="48" t="s">
        <v>2044</v>
      </c>
      <c r="W42" s="49" t="s">
        <v>1740</v>
      </c>
    </row>
    <row r="43" spans="1:23" ht="13.8">
      <c r="A43" s="32" t="s">
        <v>86</v>
      </c>
      <c r="B43" s="30">
        <v>100191</v>
      </c>
      <c r="C43" s="38" t="s">
        <v>95</v>
      </c>
      <c r="D43" s="40" t="s">
        <v>2047</v>
      </c>
      <c r="E43" s="33" t="s">
        <v>144</v>
      </c>
      <c r="F43" s="57">
        <v>0</v>
      </c>
      <c r="G43" s="57">
        <v>3806528.6499999985</v>
      </c>
      <c r="H43" s="57">
        <v>2869477.830000002</v>
      </c>
      <c r="I43" s="57">
        <v>2869477.830000002</v>
      </c>
      <c r="J43" s="57">
        <v>2869477.830000002</v>
      </c>
      <c r="K43" s="34" t="s">
        <v>189</v>
      </c>
      <c r="L43" s="30" t="s">
        <v>30</v>
      </c>
      <c r="M43" s="52" t="s">
        <v>194</v>
      </c>
      <c r="N43" s="55" t="s">
        <v>2049</v>
      </c>
      <c r="O43" s="33" t="s">
        <v>30</v>
      </c>
      <c r="P43" s="33" t="s">
        <v>1071</v>
      </c>
      <c r="Q43" s="35" t="s">
        <v>2044</v>
      </c>
      <c r="R43" s="49">
        <f t="shared" si="6"/>
        <v>12414962.140000004</v>
      </c>
      <c r="S43" s="48">
        <v>40</v>
      </c>
      <c r="T43" s="48">
        <v>40</v>
      </c>
      <c r="U43" s="48" t="s">
        <v>2044</v>
      </c>
      <c r="V43" s="48" t="s">
        <v>2044</v>
      </c>
      <c r="W43" s="49" t="s">
        <v>1740</v>
      </c>
    </row>
    <row r="44" spans="1:23" ht="13.8">
      <c r="A44" s="32" t="s">
        <v>86</v>
      </c>
      <c r="B44" s="30">
        <v>100192</v>
      </c>
      <c r="C44" s="38" t="s">
        <v>96</v>
      </c>
      <c r="D44" s="40" t="s">
        <v>2047</v>
      </c>
      <c r="E44" s="33" t="s">
        <v>144</v>
      </c>
      <c r="F44" s="57">
        <f>F45</f>
        <v>0</v>
      </c>
      <c r="G44" s="57">
        <f aca="true" t="shared" si="19" ref="G44:J44">G45</f>
        <v>39420.26</v>
      </c>
      <c r="H44" s="57">
        <f t="shared" si="19"/>
        <v>39420.26</v>
      </c>
      <c r="I44" s="57">
        <f t="shared" si="19"/>
        <v>39420.26</v>
      </c>
      <c r="J44" s="57">
        <f t="shared" si="19"/>
        <v>39420.26</v>
      </c>
      <c r="K44" s="34" t="s">
        <v>189</v>
      </c>
      <c r="L44" s="30" t="s">
        <v>27</v>
      </c>
      <c r="M44" s="52" t="s">
        <v>205</v>
      </c>
      <c r="N44" s="55" t="s">
        <v>205</v>
      </c>
      <c r="O44" s="33" t="s">
        <v>27</v>
      </c>
      <c r="P44" s="33" t="s">
        <v>1081</v>
      </c>
      <c r="Q44" s="35" t="s">
        <v>2044</v>
      </c>
      <c r="R44" s="47">
        <v>0</v>
      </c>
      <c r="S44" s="48">
        <v>0</v>
      </c>
      <c r="T44" s="48">
        <v>0</v>
      </c>
      <c r="U44" s="48" t="s">
        <v>2044</v>
      </c>
      <c r="V44" s="48" t="s">
        <v>2044</v>
      </c>
      <c r="W44" s="49" t="s">
        <v>1740</v>
      </c>
    </row>
    <row r="45" spans="1:23" ht="13.8">
      <c r="A45" s="32" t="s">
        <v>86</v>
      </c>
      <c r="B45" s="30">
        <v>100192</v>
      </c>
      <c r="C45" s="38" t="s">
        <v>96</v>
      </c>
      <c r="D45" s="40" t="s">
        <v>2047</v>
      </c>
      <c r="E45" s="33" t="s">
        <v>144</v>
      </c>
      <c r="F45" s="57">
        <f>F46</f>
        <v>0</v>
      </c>
      <c r="G45" s="57">
        <f aca="true" t="shared" si="20" ref="G45:J45">G46</f>
        <v>39420.26</v>
      </c>
      <c r="H45" s="57">
        <f t="shared" si="20"/>
        <v>39420.26</v>
      </c>
      <c r="I45" s="57">
        <f t="shared" si="20"/>
        <v>39420.26</v>
      </c>
      <c r="J45" s="57">
        <f t="shared" si="20"/>
        <v>39420.26</v>
      </c>
      <c r="K45" s="34" t="s">
        <v>189</v>
      </c>
      <c r="L45" s="30" t="s">
        <v>191</v>
      </c>
      <c r="M45" s="52" t="s">
        <v>205</v>
      </c>
      <c r="N45" s="55" t="s">
        <v>2058</v>
      </c>
      <c r="O45" s="33" t="s">
        <v>191</v>
      </c>
      <c r="P45" s="33" t="s">
        <v>1081</v>
      </c>
      <c r="Q45" s="35" t="s">
        <v>2044</v>
      </c>
      <c r="R45" s="47">
        <v>0</v>
      </c>
      <c r="S45" s="48">
        <v>0</v>
      </c>
      <c r="T45" s="48">
        <v>0</v>
      </c>
      <c r="U45" s="48" t="s">
        <v>2044</v>
      </c>
      <c r="V45" s="48" t="s">
        <v>2044</v>
      </c>
      <c r="W45" s="49" t="s">
        <v>1740</v>
      </c>
    </row>
    <row r="46" spans="1:23" ht="13.8">
      <c r="A46" s="32" t="s">
        <v>86</v>
      </c>
      <c r="B46" s="30">
        <v>100192</v>
      </c>
      <c r="C46" s="38" t="s">
        <v>96</v>
      </c>
      <c r="D46" s="40" t="s">
        <v>2047</v>
      </c>
      <c r="E46" s="33" t="s">
        <v>144</v>
      </c>
      <c r="F46" s="57">
        <f>F47</f>
        <v>0</v>
      </c>
      <c r="G46" s="57">
        <f aca="true" t="shared" si="21" ref="G46:J46">G47</f>
        <v>39420.26</v>
      </c>
      <c r="H46" s="57">
        <f t="shared" si="21"/>
        <v>39420.26</v>
      </c>
      <c r="I46" s="57">
        <f t="shared" si="21"/>
        <v>39420.26</v>
      </c>
      <c r="J46" s="57">
        <f t="shared" si="21"/>
        <v>39420.26</v>
      </c>
      <c r="K46" s="34" t="s">
        <v>189</v>
      </c>
      <c r="L46" s="30" t="s">
        <v>190</v>
      </c>
      <c r="M46" s="52" t="s">
        <v>206</v>
      </c>
      <c r="N46" s="55" t="s">
        <v>2059</v>
      </c>
      <c r="O46" s="33" t="s">
        <v>190</v>
      </c>
      <c r="P46" s="33" t="s">
        <v>1082</v>
      </c>
      <c r="Q46" s="35" t="s">
        <v>2044</v>
      </c>
      <c r="R46" s="49">
        <f t="shared" si="6"/>
        <v>157681.04</v>
      </c>
      <c r="S46" s="48">
        <v>100</v>
      </c>
      <c r="T46" s="48">
        <v>100</v>
      </c>
      <c r="U46" s="48" t="s">
        <v>2044</v>
      </c>
      <c r="V46" s="48" t="s">
        <v>2044</v>
      </c>
      <c r="W46" s="49" t="s">
        <v>1740</v>
      </c>
    </row>
    <row r="47" spans="1:23" ht="13.8">
      <c r="A47" s="32" t="s">
        <v>86</v>
      </c>
      <c r="B47" s="30">
        <v>100192</v>
      </c>
      <c r="C47" s="38" t="s">
        <v>96</v>
      </c>
      <c r="D47" s="40" t="s">
        <v>2047</v>
      </c>
      <c r="E47" s="33" t="s">
        <v>144</v>
      </c>
      <c r="F47" s="57">
        <v>0</v>
      </c>
      <c r="G47" s="57">
        <v>39420.26</v>
      </c>
      <c r="H47" s="57">
        <v>39420.26</v>
      </c>
      <c r="I47" s="57">
        <v>39420.26</v>
      </c>
      <c r="J47" s="57">
        <v>39420.26</v>
      </c>
      <c r="K47" s="34" t="s">
        <v>189</v>
      </c>
      <c r="L47" s="30" t="s">
        <v>30</v>
      </c>
      <c r="M47" s="52" t="s">
        <v>194</v>
      </c>
      <c r="N47" s="55" t="s">
        <v>2049</v>
      </c>
      <c r="O47" s="33" t="s">
        <v>30</v>
      </c>
      <c r="P47" s="33" t="s">
        <v>1071</v>
      </c>
      <c r="Q47" s="35" t="s">
        <v>2044</v>
      </c>
      <c r="R47" s="49">
        <f t="shared" si="6"/>
        <v>157681.04</v>
      </c>
      <c r="S47" s="48">
        <v>100</v>
      </c>
      <c r="T47" s="48">
        <v>100</v>
      </c>
      <c r="U47" s="48" t="s">
        <v>2044</v>
      </c>
      <c r="V47" s="48" t="s">
        <v>2044</v>
      </c>
      <c r="W47" s="49" t="s">
        <v>1740</v>
      </c>
    </row>
    <row r="48" spans="1:23" ht="13.8">
      <c r="A48" s="32" t="s">
        <v>86</v>
      </c>
      <c r="B48" s="30">
        <v>100193</v>
      </c>
      <c r="C48" s="38" t="s">
        <v>97</v>
      </c>
      <c r="D48" s="40" t="s">
        <v>2047</v>
      </c>
      <c r="E48" s="33" t="s">
        <v>144</v>
      </c>
      <c r="F48" s="57">
        <f>F49</f>
        <v>7500000</v>
      </c>
      <c r="G48" s="57">
        <f>G49</f>
        <v>183316795.57999998</v>
      </c>
      <c r="H48" s="57">
        <f>H49</f>
        <v>49172038.870000005</v>
      </c>
      <c r="I48" s="57">
        <f>I49</f>
        <v>49172038.870000005</v>
      </c>
      <c r="J48" s="57">
        <f>J49</f>
        <v>49172038.870000005</v>
      </c>
      <c r="K48" s="34" t="s">
        <v>189</v>
      </c>
      <c r="L48" s="30" t="s">
        <v>27</v>
      </c>
      <c r="M48" s="52" t="s">
        <v>195</v>
      </c>
      <c r="N48" s="55" t="s">
        <v>195</v>
      </c>
      <c r="O48" s="33" t="s">
        <v>27</v>
      </c>
      <c r="P48" s="33" t="s">
        <v>1084</v>
      </c>
      <c r="Q48" s="35" t="s">
        <v>2044</v>
      </c>
      <c r="R48" s="47">
        <v>0</v>
      </c>
      <c r="S48" s="48">
        <v>0</v>
      </c>
      <c r="T48" s="48">
        <v>0</v>
      </c>
      <c r="U48" s="48" t="s">
        <v>2044</v>
      </c>
      <c r="V48" s="48" t="s">
        <v>2044</v>
      </c>
      <c r="W48" s="49" t="s">
        <v>1740</v>
      </c>
    </row>
    <row r="49" spans="1:23" ht="13.8">
      <c r="A49" s="32" t="s">
        <v>86</v>
      </c>
      <c r="B49" s="30">
        <v>100193</v>
      </c>
      <c r="C49" s="38" t="s">
        <v>97</v>
      </c>
      <c r="D49" s="40" t="s">
        <v>2047</v>
      </c>
      <c r="E49" s="33" t="s">
        <v>144</v>
      </c>
      <c r="F49" s="57">
        <f>F50+F51</f>
        <v>7500000</v>
      </c>
      <c r="G49" s="57">
        <f>G50+G51</f>
        <v>183316795.57999998</v>
      </c>
      <c r="H49" s="57">
        <f aca="true" t="shared" si="22" ref="H49:I49">H50+H51</f>
        <v>49172038.870000005</v>
      </c>
      <c r="I49" s="57">
        <f t="shared" si="22"/>
        <v>49172038.870000005</v>
      </c>
      <c r="J49" s="57">
        <f>J50+J51</f>
        <v>49172038.870000005</v>
      </c>
      <c r="K49" s="34" t="s">
        <v>189</v>
      </c>
      <c r="L49" s="30" t="s">
        <v>191</v>
      </c>
      <c r="M49" s="52" t="s">
        <v>195</v>
      </c>
      <c r="N49" s="55" t="s">
        <v>2062</v>
      </c>
      <c r="O49" s="33" t="s">
        <v>191</v>
      </c>
      <c r="P49" s="33" t="s">
        <v>1084</v>
      </c>
      <c r="Q49" s="35" t="s">
        <v>2044</v>
      </c>
      <c r="R49" s="47">
        <v>0</v>
      </c>
      <c r="S49" s="48">
        <v>0</v>
      </c>
      <c r="T49" s="48">
        <v>0</v>
      </c>
      <c r="U49" s="48" t="s">
        <v>2044</v>
      </c>
      <c r="V49" s="48" t="s">
        <v>2044</v>
      </c>
      <c r="W49" s="49" t="s">
        <v>1740</v>
      </c>
    </row>
    <row r="50" spans="1:23" ht="13.8">
      <c r="A50" s="32" t="s">
        <v>86</v>
      </c>
      <c r="B50" s="30">
        <v>100193</v>
      </c>
      <c r="C50" s="38" t="s">
        <v>97</v>
      </c>
      <c r="D50" s="40" t="s">
        <v>2047</v>
      </c>
      <c r="E50" s="33" t="s">
        <v>144</v>
      </c>
      <c r="F50" s="57">
        <v>0</v>
      </c>
      <c r="G50" s="57">
        <v>4673590.26</v>
      </c>
      <c r="H50" s="57">
        <v>0</v>
      </c>
      <c r="I50" s="57">
        <v>0</v>
      </c>
      <c r="J50" s="57">
        <v>0</v>
      </c>
      <c r="K50" s="34" t="s">
        <v>189</v>
      </c>
      <c r="L50" s="30" t="s">
        <v>190</v>
      </c>
      <c r="M50" s="52" t="s">
        <v>195</v>
      </c>
      <c r="N50" s="55" t="s">
        <v>195</v>
      </c>
      <c r="O50" s="33" t="s">
        <v>190</v>
      </c>
      <c r="P50" s="33" t="s">
        <v>1084</v>
      </c>
      <c r="Q50" s="35" t="s">
        <v>2044</v>
      </c>
      <c r="R50" s="49">
        <f>SUM(F50:K50)</f>
        <v>4673590.26</v>
      </c>
      <c r="S50" s="48">
        <v>0</v>
      </c>
      <c r="T50" s="48">
        <v>0</v>
      </c>
      <c r="U50" s="48" t="s">
        <v>2044</v>
      </c>
      <c r="V50" s="48" t="s">
        <v>2044</v>
      </c>
      <c r="W50" s="49" t="s">
        <v>1740</v>
      </c>
    </row>
    <row r="51" spans="1:23" ht="13.8">
      <c r="A51" s="32" t="s">
        <v>86</v>
      </c>
      <c r="B51" s="30">
        <v>100193</v>
      </c>
      <c r="C51" s="38" t="s">
        <v>97</v>
      </c>
      <c r="D51" s="40" t="s">
        <v>2047</v>
      </c>
      <c r="E51" s="33" t="s">
        <v>144</v>
      </c>
      <c r="F51" s="57">
        <f>F52+F53+F54+F55</f>
        <v>7500000</v>
      </c>
      <c r="G51" s="57">
        <f>G52+G53+G54+G55</f>
        <v>178643205.32</v>
      </c>
      <c r="H51" s="57">
        <f aca="true" t="shared" si="23" ref="H51:J51">H52+H53+H54+H55</f>
        <v>49172038.870000005</v>
      </c>
      <c r="I51" s="57">
        <f t="shared" si="23"/>
        <v>49172038.870000005</v>
      </c>
      <c r="J51" s="57">
        <f t="shared" si="23"/>
        <v>49172038.870000005</v>
      </c>
      <c r="K51" s="34" t="s">
        <v>189</v>
      </c>
      <c r="L51" s="30" t="s">
        <v>190</v>
      </c>
      <c r="M51" s="52" t="s">
        <v>207</v>
      </c>
      <c r="N51" s="55" t="s">
        <v>2060</v>
      </c>
      <c r="O51" s="33" t="s">
        <v>190</v>
      </c>
      <c r="P51" s="33" t="s">
        <v>1083</v>
      </c>
      <c r="Q51" s="35" t="s">
        <v>2044</v>
      </c>
      <c r="R51" s="49">
        <f aca="true" t="shared" si="24" ref="R51">SUM(F51:K51)</f>
        <v>333659321.93</v>
      </c>
      <c r="S51" s="48">
        <v>49.98</v>
      </c>
      <c r="T51" s="48">
        <v>49.98</v>
      </c>
      <c r="U51" s="48" t="s">
        <v>2044</v>
      </c>
      <c r="V51" s="48" t="s">
        <v>2044</v>
      </c>
      <c r="W51" s="49" t="s">
        <v>1740</v>
      </c>
    </row>
    <row r="52" spans="1:23" ht="13.8">
      <c r="A52" s="32" t="s">
        <v>86</v>
      </c>
      <c r="B52" s="30">
        <v>100193</v>
      </c>
      <c r="C52" s="38" t="s">
        <v>97</v>
      </c>
      <c r="D52" s="40" t="s">
        <v>2047</v>
      </c>
      <c r="E52" s="33" t="s">
        <v>144</v>
      </c>
      <c r="F52" s="57">
        <v>7500000</v>
      </c>
      <c r="G52" s="57">
        <v>9958010.23</v>
      </c>
      <c r="H52" s="57">
        <v>4259786.1899999995</v>
      </c>
      <c r="I52" s="57">
        <v>4259786.1899999995</v>
      </c>
      <c r="J52" s="57">
        <v>4259786.1899999995</v>
      </c>
      <c r="K52" s="34" t="s">
        <v>189</v>
      </c>
      <c r="L52" s="30" t="s">
        <v>30</v>
      </c>
      <c r="M52" s="52" t="s">
        <v>207</v>
      </c>
      <c r="N52" s="55" t="s">
        <v>207</v>
      </c>
      <c r="O52" s="33" t="s">
        <v>30</v>
      </c>
      <c r="P52" s="33" t="s">
        <v>1083</v>
      </c>
      <c r="Q52" s="35" t="s">
        <v>2044</v>
      </c>
      <c r="R52" s="49">
        <f t="shared" si="6"/>
        <v>30237368.799999997</v>
      </c>
      <c r="S52" s="48">
        <v>49.98</v>
      </c>
      <c r="T52" s="48">
        <v>49.98</v>
      </c>
      <c r="U52" s="48" t="s">
        <v>2044</v>
      </c>
      <c r="V52" s="48" t="s">
        <v>2044</v>
      </c>
      <c r="W52" s="49" t="s">
        <v>1740</v>
      </c>
    </row>
    <row r="53" spans="1:23" ht="13.8">
      <c r="A53" s="32" t="s">
        <v>86</v>
      </c>
      <c r="B53" s="30">
        <v>100193</v>
      </c>
      <c r="C53" s="38" t="s">
        <v>97</v>
      </c>
      <c r="D53" s="40" t="s">
        <v>2047</v>
      </c>
      <c r="E53" s="33" t="s">
        <v>144</v>
      </c>
      <c r="F53" s="57">
        <v>0</v>
      </c>
      <c r="G53" s="57">
        <v>27338997.44</v>
      </c>
      <c r="H53" s="57">
        <v>13791742.99</v>
      </c>
      <c r="I53" s="57">
        <v>13791742.99</v>
      </c>
      <c r="J53" s="57">
        <v>13791742.99</v>
      </c>
      <c r="K53" s="34" t="s">
        <v>189</v>
      </c>
      <c r="L53" s="30" t="s">
        <v>30</v>
      </c>
      <c r="M53" s="52" t="s">
        <v>208</v>
      </c>
      <c r="N53" s="55" t="s">
        <v>2061</v>
      </c>
      <c r="O53" s="33" t="s">
        <v>30</v>
      </c>
      <c r="P53" s="33" t="s">
        <v>1074</v>
      </c>
      <c r="Q53" s="35" t="s">
        <v>2044</v>
      </c>
      <c r="R53" s="49">
        <f t="shared" si="6"/>
        <v>68714226.41</v>
      </c>
      <c r="S53" s="48">
        <v>49.98</v>
      </c>
      <c r="T53" s="48">
        <v>49.98</v>
      </c>
      <c r="U53" s="48" t="s">
        <v>2044</v>
      </c>
      <c r="V53" s="48" t="s">
        <v>2044</v>
      </c>
      <c r="W53" s="49" t="s">
        <v>1740</v>
      </c>
    </row>
    <row r="54" spans="1:23" ht="13.8">
      <c r="A54" s="32" t="s">
        <v>86</v>
      </c>
      <c r="B54" s="30">
        <v>100193</v>
      </c>
      <c r="C54" s="38" t="s">
        <v>97</v>
      </c>
      <c r="D54" s="40" t="s">
        <v>2047</v>
      </c>
      <c r="E54" s="33" t="s">
        <v>144</v>
      </c>
      <c r="F54" s="57">
        <v>0</v>
      </c>
      <c r="G54" s="57">
        <v>51346197.65</v>
      </c>
      <c r="H54" s="57">
        <v>16668502.3</v>
      </c>
      <c r="I54" s="57">
        <v>16668502.3</v>
      </c>
      <c r="J54" s="57">
        <v>16668502.3</v>
      </c>
      <c r="K54" s="34" t="s">
        <v>189</v>
      </c>
      <c r="L54" s="30" t="s">
        <v>30</v>
      </c>
      <c r="M54" s="52" t="s">
        <v>194</v>
      </c>
      <c r="N54" s="55" t="s">
        <v>2049</v>
      </c>
      <c r="O54" s="33" t="s">
        <v>30</v>
      </c>
      <c r="P54" s="33" t="s">
        <v>1071</v>
      </c>
      <c r="Q54" s="35" t="s">
        <v>2044</v>
      </c>
      <c r="R54" s="49">
        <f t="shared" si="6"/>
        <v>101351704.55</v>
      </c>
      <c r="S54" s="48">
        <v>40</v>
      </c>
      <c r="T54" s="48">
        <v>40</v>
      </c>
      <c r="U54" s="48" t="s">
        <v>2044</v>
      </c>
      <c r="V54" s="48" t="s">
        <v>2044</v>
      </c>
      <c r="W54" s="49" t="s">
        <v>1740</v>
      </c>
    </row>
    <row r="55" spans="1:23" ht="13.8">
      <c r="A55" s="32" t="s">
        <v>86</v>
      </c>
      <c r="B55" s="30">
        <v>100193</v>
      </c>
      <c r="C55" s="38" t="s">
        <v>97</v>
      </c>
      <c r="D55" s="40" t="s">
        <v>2047</v>
      </c>
      <c r="E55" s="33" t="s">
        <v>144</v>
      </c>
      <c r="F55" s="57">
        <v>0</v>
      </c>
      <c r="G55" s="57">
        <v>90000000</v>
      </c>
      <c r="H55" s="57">
        <v>14452007.39</v>
      </c>
      <c r="I55" s="57">
        <v>14452007.39</v>
      </c>
      <c r="J55" s="57">
        <v>14452007.39</v>
      </c>
      <c r="K55" s="34" t="s">
        <v>189</v>
      </c>
      <c r="L55" s="30" t="s">
        <v>30</v>
      </c>
      <c r="M55" s="52" t="s">
        <v>1749</v>
      </c>
      <c r="N55" s="55" t="s">
        <v>2049</v>
      </c>
      <c r="O55" s="33" t="s">
        <v>30</v>
      </c>
      <c r="P55" s="33" t="s">
        <v>1071</v>
      </c>
      <c r="Q55" s="35" t="s">
        <v>2044</v>
      </c>
      <c r="R55" s="49">
        <f t="shared" si="6"/>
        <v>133356022.17</v>
      </c>
      <c r="S55" s="48">
        <v>0</v>
      </c>
      <c r="T55" s="48">
        <v>0</v>
      </c>
      <c r="U55" s="48" t="s">
        <v>2044</v>
      </c>
      <c r="V55" s="48" t="s">
        <v>2044</v>
      </c>
      <c r="W55" s="49" t="s">
        <v>1740</v>
      </c>
    </row>
    <row r="56" spans="1:23" ht="13.8">
      <c r="A56" s="32" t="s">
        <v>86</v>
      </c>
      <c r="B56" s="30">
        <v>100194</v>
      </c>
      <c r="C56" s="33" t="s">
        <v>98</v>
      </c>
      <c r="D56" s="40" t="s">
        <v>2046</v>
      </c>
      <c r="E56" s="33" t="s">
        <v>144</v>
      </c>
      <c r="F56" s="57">
        <f>F57</f>
        <v>15000000</v>
      </c>
      <c r="G56" s="57">
        <f aca="true" t="shared" si="25" ref="G56:J57">G57</f>
        <v>61726379.029999994</v>
      </c>
      <c r="H56" s="57">
        <f t="shared" si="25"/>
        <v>13042741.610000001</v>
      </c>
      <c r="I56" s="57">
        <f t="shared" si="25"/>
        <v>13042741.610000001</v>
      </c>
      <c r="J56" s="57">
        <f t="shared" si="25"/>
        <v>13042741.610000001</v>
      </c>
      <c r="K56" s="34" t="s">
        <v>189</v>
      </c>
      <c r="L56" s="30" t="s">
        <v>27</v>
      </c>
      <c r="M56" s="52" t="s">
        <v>195</v>
      </c>
      <c r="N56" s="55" t="s">
        <v>195</v>
      </c>
      <c r="O56" s="33" t="s">
        <v>27</v>
      </c>
      <c r="P56" s="33" t="s">
        <v>1086</v>
      </c>
      <c r="Q56" s="35" t="s">
        <v>2044</v>
      </c>
      <c r="R56" s="47">
        <v>0</v>
      </c>
      <c r="S56" s="48">
        <v>0</v>
      </c>
      <c r="T56" s="48">
        <v>0</v>
      </c>
      <c r="U56" s="48" t="s">
        <v>2044</v>
      </c>
      <c r="V56" s="48" t="s">
        <v>2044</v>
      </c>
      <c r="W56" s="49" t="s">
        <v>1740</v>
      </c>
    </row>
    <row r="57" spans="1:23" ht="13.8">
      <c r="A57" s="32" t="s">
        <v>86</v>
      </c>
      <c r="B57" s="30">
        <v>100194</v>
      </c>
      <c r="C57" s="33" t="s">
        <v>98</v>
      </c>
      <c r="D57" s="40" t="s">
        <v>2046</v>
      </c>
      <c r="E57" s="33" t="s">
        <v>144</v>
      </c>
      <c r="F57" s="57">
        <f>F58</f>
        <v>15000000</v>
      </c>
      <c r="G57" s="57">
        <f t="shared" si="25"/>
        <v>61726379.029999994</v>
      </c>
      <c r="H57" s="57">
        <f t="shared" si="25"/>
        <v>13042741.610000001</v>
      </c>
      <c r="I57" s="57">
        <f t="shared" si="25"/>
        <v>13042741.610000001</v>
      </c>
      <c r="J57" s="57">
        <f t="shared" si="25"/>
        <v>13042741.610000001</v>
      </c>
      <c r="K57" s="34" t="s">
        <v>189</v>
      </c>
      <c r="L57" s="30" t="s">
        <v>191</v>
      </c>
      <c r="M57" s="52" t="s">
        <v>195</v>
      </c>
      <c r="N57" s="55" t="s">
        <v>2066</v>
      </c>
      <c r="O57" s="33" t="s">
        <v>191</v>
      </c>
      <c r="P57" s="33" t="s">
        <v>1086</v>
      </c>
      <c r="Q57" s="35" t="s">
        <v>2044</v>
      </c>
      <c r="R57" s="47">
        <v>0</v>
      </c>
      <c r="S57" s="48">
        <v>0</v>
      </c>
      <c r="T57" s="48">
        <v>0</v>
      </c>
      <c r="U57" s="48" t="s">
        <v>2044</v>
      </c>
      <c r="V57" s="48" t="s">
        <v>2044</v>
      </c>
      <c r="W57" s="49" t="s">
        <v>1740</v>
      </c>
    </row>
    <row r="58" spans="1:23" ht="13.8">
      <c r="A58" s="32" t="s">
        <v>86</v>
      </c>
      <c r="B58" s="30">
        <v>100194</v>
      </c>
      <c r="C58" s="33" t="s">
        <v>98</v>
      </c>
      <c r="D58" s="40" t="s">
        <v>2046</v>
      </c>
      <c r="E58" s="33" t="s">
        <v>144</v>
      </c>
      <c r="F58" s="57">
        <f aca="true" t="shared" si="26" ref="F58:I58">SUM(F59:F62)</f>
        <v>15000000</v>
      </c>
      <c r="G58" s="57">
        <f>SUM(G59:G62)</f>
        <v>61726379.029999994</v>
      </c>
      <c r="H58" s="57">
        <f>SUM(H59:H62)</f>
        <v>13042741.610000001</v>
      </c>
      <c r="I58" s="57">
        <f t="shared" si="26"/>
        <v>13042741.610000001</v>
      </c>
      <c r="J58" s="57">
        <f>SUM(J59:J62)</f>
        <v>13042741.610000001</v>
      </c>
      <c r="K58" s="34" t="s">
        <v>189</v>
      </c>
      <c r="L58" s="30" t="s">
        <v>190</v>
      </c>
      <c r="M58" s="52" t="s">
        <v>209</v>
      </c>
      <c r="N58" s="55" t="s">
        <v>2063</v>
      </c>
      <c r="O58" s="33" t="s">
        <v>190</v>
      </c>
      <c r="P58" s="33" t="s">
        <v>1085</v>
      </c>
      <c r="Q58" s="35" t="s">
        <v>2044</v>
      </c>
      <c r="R58" s="49">
        <f t="shared" si="6"/>
        <v>115854603.86</v>
      </c>
      <c r="S58" s="48">
        <v>49.98</v>
      </c>
      <c r="T58" s="48">
        <v>49.98</v>
      </c>
      <c r="U58" s="48" t="s">
        <v>2044</v>
      </c>
      <c r="V58" s="48" t="s">
        <v>2044</v>
      </c>
      <c r="W58" s="49" t="s">
        <v>1740</v>
      </c>
    </row>
    <row r="59" spans="1:23" ht="13.8">
      <c r="A59" s="32" t="s">
        <v>86</v>
      </c>
      <c r="B59" s="30">
        <v>100194</v>
      </c>
      <c r="C59" s="33" t="s">
        <v>98</v>
      </c>
      <c r="D59" s="40" t="s">
        <v>2046</v>
      </c>
      <c r="E59" s="33" t="s">
        <v>144</v>
      </c>
      <c r="F59" s="57">
        <v>15000000</v>
      </c>
      <c r="G59" s="57">
        <v>15032709.91</v>
      </c>
      <c r="H59" s="57">
        <v>833360.8</v>
      </c>
      <c r="I59" s="57">
        <v>833360.8</v>
      </c>
      <c r="J59" s="57">
        <v>833360.8</v>
      </c>
      <c r="K59" s="34" t="s">
        <v>189</v>
      </c>
      <c r="L59" s="30" t="s">
        <v>30</v>
      </c>
      <c r="M59" s="52" t="s">
        <v>210</v>
      </c>
      <c r="N59" s="55" t="s">
        <v>2064</v>
      </c>
      <c r="O59" s="33" t="s">
        <v>30</v>
      </c>
      <c r="P59" s="33" t="s">
        <v>1074</v>
      </c>
      <c r="Q59" s="35" t="s">
        <v>2044</v>
      </c>
      <c r="R59" s="49">
        <f t="shared" si="6"/>
        <v>32532792.310000002</v>
      </c>
      <c r="S59" s="48">
        <v>49.98</v>
      </c>
      <c r="T59" s="48">
        <v>49.98</v>
      </c>
      <c r="U59" s="48" t="s">
        <v>2044</v>
      </c>
      <c r="V59" s="48" t="s">
        <v>2044</v>
      </c>
      <c r="W59" s="49" t="s">
        <v>1740</v>
      </c>
    </row>
    <row r="60" spans="1:23" ht="13.8">
      <c r="A60" s="32" t="s">
        <v>86</v>
      </c>
      <c r="B60" s="30">
        <v>100194</v>
      </c>
      <c r="C60" s="33" t="s">
        <v>98</v>
      </c>
      <c r="D60" s="40" t="s">
        <v>2046</v>
      </c>
      <c r="E60" s="33" t="s">
        <v>144</v>
      </c>
      <c r="F60" s="57">
        <v>0</v>
      </c>
      <c r="G60" s="57">
        <v>45762850.16</v>
      </c>
      <c r="H60" s="57">
        <v>11833935.71</v>
      </c>
      <c r="I60" s="57">
        <v>11833935.71</v>
      </c>
      <c r="J60" s="57">
        <v>11833935.71</v>
      </c>
      <c r="K60" s="34" t="s">
        <v>189</v>
      </c>
      <c r="L60" s="30" t="s">
        <v>30</v>
      </c>
      <c r="M60" s="52" t="s">
        <v>194</v>
      </c>
      <c r="N60" s="55" t="s">
        <v>2049</v>
      </c>
      <c r="O60" s="33" t="s">
        <v>30</v>
      </c>
      <c r="P60" s="33" t="s">
        <v>1071</v>
      </c>
      <c r="Q60" s="35" t="s">
        <v>2044</v>
      </c>
      <c r="R60" s="49">
        <f t="shared" si="6"/>
        <v>81264657.28999999</v>
      </c>
      <c r="S60" s="48">
        <v>40</v>
      </c>
      <c r="T60" s="48">
        <v>40</v>
      </c>
      <c r="U60" s="48" t="s">
        <v>2044</v>
      </c>
      <c r="V60" s="48" t="s">
        <v>2044</v>
      </c>
      <c r="W60" s="49" t="s">
        <v>1740</v>
      </c>
    </row>
    <row r="61" spans="1:23" ht="13.8">
      <c r="A61" s="32" t="s">
        <v>86</v>
      </c>
      <c r="B61" s="30">
        <v>100194</v>
      </c>
      <c r="C61" s="33" t="s">
        <v>98</v>
      </c>
      <c r="D61" s="40" t="s">
        <v>2046</v>
      </c>
      <c r="E61" s="33" t="s">
        <v>145</v>
      </c>
      <c r="F61" s="57">
        <v>0</v>
      </c>
      <c r="G61" s="57">
        <v>812399.07</v>
      </c>
      <c r="H61" s="57">
        <v>375445.1</v>
      </c>
      <c r="I61" s="57">
        <v>375445.1</v>
      </c>
      <c r="J61" s="57">
        <v>375445.1</v>
      </c>
      <c r="K61" s="34" t="s">
        <v>189</v>
      </c>
      <c r="L61" s="30" t="s">
        <v>30</v>
      </c>
      <c r="M61" s="52" t="s">
        <v>211</v>
      </c>
      <c r="N61" s="55" t="s">
        <v>2049</v>
      </c>
      <c r="O61" s="33" t="s">
        <v>30</v>
      </c>
      <c r="P61" s="33" t="s">
        <v>1071</v>
      </c>
      <c r="Q61" s="35" t="s">
        <v>2044</v>
      </c>
      <c r="R61" s="49">
        <f t="shared" si="6"/>
        <v>1938734.37</v>
      </c>
      <c r="S61" s="48">
        <v>60</v>
      </c>
      <c r="T61" s="48">
        <v>60</v>
      </c>
      <c r="U61" s="48" t="s">
        <v>2044</v>
      </c>
      <c r="V61" s="48" t="s">
        <v>2044</v>
      </c>
      <c r="W61" s="49" t="s">
        <v>1740</v>
      </c>
    </row>
    <row r="62" spans="1:23" ht="13.8">
      <c r="A62" s="32" t="s">
        <v>86</v>
      </c>
      <c r="B62" s="30">
        <v>100194</v>
      </c>
      <c r="C62" s="33" t="s">
        <v>98</v>
      </c>
      <c r="D62" s="40" t="s">
        <v>2046</v>
      </c>
      <c r="E62" s="33" t="s">
        <v>165</v>
      </c>
      <c r="F62" s="57">
        <v>0</v>
      </c>
      <c r="G62" s="57">
        <v>118419.89</v>
      </c>
      <c r="H62" s="57">
        <v>0</v>
      </c>
      <c r="I62" s="57">
        <v>0</v>
      </c>
      <c r="J62" s="57">
        <v>0</v>
      </c>
      <c r="K62" s="34" t="s">
        <v>189</v>
      </c>
      <c r="L62" s="30" t="s">
        <v>30</v>
      </c>
      <c r="M62" s="52" t="s">
        <v>1750</v>
      </c>
      <c r="N62" s="55" t="s">
        <v>2065</v>
      </c>
      <c r="O62" s="33" t="s">
        <v>30</v>
      </c>
      <c r="P62" s="33" t="s">
        <v>1873</v>
      </c>
      <c r="Q62" s="35" t="s">
        <v>2044</v>
      </c>
      <c r="R62" s="49">
        <f t="shared" si="6"/>
        <v>118419.89</v>
      </c>
      <c r="S62" s="48">
        <v>0</v>
      </c>
      <c r="T62" s="48">
        <v>0</v>
      </c>
      <c r="U62" s="48" t="s">
        <v>2044</v>
      </c>
      <c r="V62" s="48" t="s">
        <v>2044</v>
      </c>
      <c r="W62" s="49" t="s">
        <v>1740</v>
      </c>
    </row>
    <row r="63" spans="1:23" ht="13.8">
      <c r="A63" s="32" t="s">
        <v>86</v>
      </c>
      <c r="B63" s="30">
        <v>100195</v>
      </c>
      <c r="C63" s="33" t="s">
        <v>99</v>
      </c>
      <c r="D63" s="40" t="s">
        <v>2046</v>
      </c>
      <c r="E63" s="33" t="s">
        <v>144</v>
      </c>
      <c r="F63" s="57">
        <f>F64</f>
        <v>1500000</v>
      </c>
      <c r="G63" s="57">
        <f aca="true" t="shared" si="27" ref="G63:J63">G64</f>
        <v>2973844.65</v>
      </c>
      <c r="H63" s="57">
        <f t="shared" si="27"/>
        <v>1179238.3</v>
      </c>
      <c r="I63" s="57">
        <f t="shared" si="27"/>
        <v>1179238.3</v>
      </c>
      <c r="J63" s="57">
        <f t="shared" si="27"/>
        <v>1179238.3</v>
      </c>
      <c r="K63" s="34" t="s">
        <v>189</v>
      </c>
      <c r="L63" s="30" t="s">
        <v>27</v>
      </c>
      <c r="M63" s="52" t="s">
        <v>195</v>
      </c>
      <c r="N63" s="55" t="s">
        <v>195</v>
      </c>
      <c r="O63" s="33" t="s">
        <v>27</v>
      </c>
      <c r="P63" s="33" t="s">
        <v>1087</v>
      </c>
      <c r="Q63" s="35" t="s">
        <v>2044</v>
      </c>
      <c r="R63" s="47">
        <v>0</v>
      </c>
      <c r="S63" s="48">
        <v>0</v>
      </c>
      <c r="T63" s="48">
        <v>0</v>
      </c>
      <c r="U63" s="48" t="s">
        <v>2044</v>
      </c>
      <c r="V63" s="48" t="s">
        <v>2044</v>
      </c>
      <c r="W63" s="49" t="s">
        <v>1740</v>
      </c>
    </row>
    <row r="64" spans="1:23" ht="13.8">
      <c r="A64" s="32" t="s">
        <v>86</v>
      </c>
      <c r="B64" s="30">
        <v>100195</v>
      </c>
      <c r="C64" s="33" t="s">
        <v>99</v>
      </c>
      <c r="D64" s="40" t="s">
        <v>2046</v>
      </c>
      <c r="E64" s="33" t="s">
        <v>144</v>
      </c>
      <c r="F64" s="57">
        <f>F65</f>
        <v>1500000</v>
      </c>
      <c r="G64" s="57">
        <f aca="true" t="shared" si="28" ref="G64:J64">G65</f>
        <v>2973844.65</v>
      </c>
      <c r="H64" s="57">
        <f t="shared" si="28"/>
        <v>1179238.3</v>
      </c>
      <c r="I64" s="57">
        <f t="shared" si="28"/>
        <v>1179238.3</v>
      </c>
      <c r="J64" s="57">
        <f t="shared" si="28"/>
        <v>1179238.3</v>
      </c>
      <c r="K64" s="34" t="s">
        <v>189</v>
      </c>
      <c r="L64" s="30" t="s">
        <v>191</v>
      </c>
      <c r="M64" s="52" t="s">
        <v>195</v>
      </c>
      <c r="N64" s="55" t="s">
        <v>2067</v>
      </c>
      <c r="O64" s="33" t="s">
        <v>191</v>
      </c>
      <c r="P64" s="33" t="s">
        <v>1087</v>
      </c>
      <c r="Q64" s="35" t="s">
        <v>2044</v>
      </c>
      <c r="R64" s="47">
        <v>0</v>
      </c>
      <c r="S64" s="48">
        <v>0</v>
      </c>
      <c r="T64" s="48">
        <v>0</v>
      </c>
      <c r="U64" s="48" t="s">
        <v>2044</v>
      </c>
      <c r="V64" s="48" t="s">
        <v>2044</v>
      </c>
      <c r="W64" s="49" t="s">
        <v>1740</v>
      </c>
    </row>
    <row r="65" spans="1:23" ht="13.8">
      <c r="A65" s="32" t="s">
        <v>86</v>
      </c>
      <c r="B65" s="30">
        <v>100195</v>
      </c>
      <c r="C65" s="33" t="s">
        <v>99</v>
      </c>
      <c r="D65" s="40" t="s">
        <v>2046</v>
      </c>
      <c r="E65" s="33" t="s">
        <v>144</v>
      </c>
      <c r="F65" s="57">
        <f>F66+F67</f>
        <v>1500000</v>
      </c>
      <c r="G65" s="57">
        <f aca="true" t="shared" si="29" ref="G65:J65">G66+G67</f>
        <v>2973844.65</v>
      </c>
      <c r="H65" s="57">
        <f t="shared" si="29"/>
        <v>1179238.3</v>
      </c>
      <c r="I65" s="57">
        <f t="shared" si="29"/>
        <v>1179238.3</v>
      </c>
      <c r="J65" s="57">
        <f t="shared" si="29"/>
        <v>1179238.3</v>
      </c>
      <c r="K65" s="34" t="s">
        <v>189</v>
      </c>
      <c r="L65" s="30" t="s">
        <v>190</v>
      </c>
      <c r="M65" s="52" t="s">
        <v>212</v>
      </c>
      <c r="N65" s="55" t="s">
        <v>2068</v>
      </c>
      <c r="O65" s="33" t="s">
        <v>190</v>
      </c>
      <c r="P65" s="33" t="s">
        <v>1088</v>
      </c>
      <c r="Q65" s="35" t="s">
        <v>2044</v>
      </c>
      <c r="R65" s="49">
        <f t="shared" si="6"/>
        <v>8011559.55</v>
      </c>
      <c r="S65" s="48">
        <v>49.98</v>
      </c>
      <c r="T65" s="48">
        <v>49.98</v>
      </c>
      <c r="U65" s="48" t="s">
        <v>2044</v>
      </c>
      <c r="V65" s="48" t="s">
        <v>2044</v>
      </c>
      <c r="W65" s="49" t="s">
        <v>1740</v>
      </c>
    </row>
    <row r="66" spans="1:23" ht="13.8">
      <c r="A66" s="32" t="s">
        <v>86</v>
      </c>
      <c r="B66" s="30">
        <v>100195</v>
      </c>
      <c r="C66" s="33" t="s">
        <v>99</v>
      </c>
      <c r="D66" s="40" t="s">
        <v>2046</v>
      </c>
      <c r="E66" s="33" t="s">
        <v>144</v>
      </c>
      <c r="F66" s="57">
        <v>1500000</v>
      </c>
      <c r="G66" s="57">
        <v>1500000</v>
      </c>
      <c r="H66" s="57">
        <v>0</v>
      </c>
      <c r="I66" s="57">
        <v>0</v>
      </c>
      <c r="J66" s="57">
        <v>0</v>
      </c>
      <c r="K66" s="34" t="s">
        <v>189</v>
      </c>
      <c r="L66" s="30" t="s">
        <v>30</v>
      </c>
      <c r="M66" s="52" t="s">
        <v>213</v>
      </c>
      <c r="N66" s="55" t="s">
        <v>2069</v>
      </c>
      <c r="O66" s="33" t="s">
        <v>30</v>
      </c>
      <c r="P66" s="33" t="s">
        <v>1074</v>
      </c>
      <c r="Q66" s="35" t="s">
        <v>2044</v>
      </c>
      <c r="R66" s="49">
        <f t="shared" si="6"/>
        <v>3000000</v>
      </c>
      <c r="S66" s="48">
        <v>49.98</v>
      </c>
      <c r="T66" s="48">
        <v>49.98</v>
      </c>
      <c r="U66" s="48" t="s">
        <v>2044</v>
      </c>
      <c r="V66" s="48" t="s">
        <v>2044</v>
      </c>
      <c r="W66" s="49" t="s">
        <v>1740</v>
      </c>
    </row>
    <row r="67" spans="1:23" ht="13.8">
      <c r="A67" s="32" t="s">
        <v>86</v>
      </c>
      <c r="B67" s="30">
        <v>100195</v>
      </c>
      <c r="C67" s="33" t="s">
        <v>99</v>
      </c>
      <c r="D67" s="40" t="s">
        <v>2046</v>
      </c>
      <c r="E67" s="33" t="s">
        <v>144</v>
      </c>
      <c r="F67" s="57">
        <v>0</v>
      </c>
      <c r="G67" s="57">
        <v>1473844.65</v>
      </c>
      <c r="H67" s="57">
        <v>1179238.3</v>
      </c>
      <c r="I67" s="57">
        <v>1179238.3</v>
      </c>
      <c r="J67" s="57">
        <v>1179238.3</v>
      </c>
      <c r="K67" s="34" t="s">
        <v>189</v>
      </c>
      <c r="L67" s="30" t="s">
        <v>30</v>
      </c>
      <c r="M67" s="52" t="s">
        <v>194</v>
      </c>
      <c r="N67" s="55" t="s">
        <v>2049</v>
      </c>
      <c r="O67" s="33" t="s">
        <v>30</v>
      </c>
      <c r="P67" s="33" t="s">
        <v>1071</v>
      </c>
      <c r="Q67" s="35" t="s">
        <v>2044</v>
      </c>
      <c r="R67" s="49">
        <f t="shared" si="6"/>
        <v>5011559.55</v>
      </c>
      <c r="S67" s="48">
        <v>40</v>
      </c>
      <c r="T67" s="48">
        <v>40</v>
      </c>
      <c r="U67" s="48" t="s">
        <v>2044</v>
      </c>
      <c r="V67" s="48" t="s">
        <v>2044</v>
      </c>
      <c r="W67" s="49" t="s">
        <v>1740</v>
      </c>
    </row>
    <row r="68" spans="1:23" ht="13.8">
      <c r="A68" s="32" t="s">
        <v>86</v>
      </c>
      <c r="B68" s="30">
        <v>100196</v>
      </c>
      <c r="C68" s="33" t="s">
        <v>100</v>
      </c>
      <c r="D68" s="40" t="s">
        <v>2047</v>
      </c>
      <c r="E68" s="33" t="s">
        <v>144</v>
      </c>
      <c r="F68" s="57">
        <f>F69</f>
        <v>7314170.1</v>
      </c>
      <c r="G68" s="57">
        <f aca="true" t="shared" si="30" ref="G68:J68">G69</f>
        <v>7314170.1</v>
      </c>
      <c r="H68" s="57">
        <f t="shared" si="30"/>
        <v>426293.25</v>
      </c>
      <c r="I68" s="57">
        <f t="shared" si="30"/>
        <v>426293.25</v>
      </c>
      <c r="J68" s="57">
        <f t="shared" si="30"/>
        <v>426293.25</v>
      </c>
      <c r="K68" s="34" t="s">
        <v>189</v>
      </c>
      <c r="L68" s="30" t="s">
        <v>27</v>
      </c>
      <c r="M68" s="52" t="s">
        <v>214</v>
      </c>
      <c r="N68" s="55" t="s">
        <v>214</v>
      </c>
      <c r="O68" s="33" t="s">
        <v>27</v>
      </c>
      <c r="P68" s="33" t="s">
        <v>1089</v>
      </c>
      <c r="Q68" s="35" t="s">
        <v>2044</v>
      </c>
      <c r="R68" s="47">
        <v>0</v>
      </c>
      <c r="S68" s="48">
        <v>0</v>
      </c>
      <c r="T68" s="48">
        <v>0</v>
      </c>
      <c r="U68" s="48" t="s">
        <v>2044</v>
      </c>
      <c r="V68" s="48" t="s">
        <v>2044</v>
      </c>
      <c r="W68" s="49" t="s">
        <v>1740</v>
      </c>
    </row>
    <row r="69" spans="1:23" ht="13.8">
      <c r="A69" s="32" t="s">
        <v>86</v>
      </c>
      <c r="B69" s="30">
        <v>100196</v>
      </c>
      <c r="C69" s="33" t="s">
        <v>100</v>
      </c>
      <c r="D69" s="40" t="s">
        <v>2047</v>
      </c>
      <c r="E69" s="33" t="s">
        <v>144</v>
      </c>
      <c r="F69" s="57">
        <f>F70</f>
        <v>7314170.1</v>
      </c>
      <c r="G69" s="57">
        <f aca="true" t="shared" si="31" ref="G69:J69">G70</f>
        <v>7314170.1</v>
      </c>
      <c r="H69" s="57">
        <f t="shared" si="31"/>
        <v>426293.25</v>
      </c>
      <c r="I69" s="57">
        <f t="shared" si="31"/>
        <v>426293.25</v>
      </c>
      <c r="J69" s="57">
        <f t="shared" si="31"/>
        <v>426293.25</v>
      </c>
      <c r="K69" s="34" t="s">
        <v>189</v>
      </c>
      <c r="L69" s="30" t="s">
        <v>191</v>
      </c>
      <c r="M69" s="52" t="s">
        <v>214</v>
      </c>
      <c r="N69" s="55" t="s">
        <v>214</v>
      </c>
      <c r="O69" s="33" t="s">
        <v>191</v>
      </c>
      <c r="P69" s="33" t="s">
        <v>1089</v>
      </c>
      <c r="Q69" s="35" t="s">
        <v>2044</v>
      </c>
      <c r="R69" s="47">
        <v>0</v>
      </c>
      <c r="S69" s="48">
        <v>0</v>
      </c>
      <c r="T69" s="48">
        <v>0</v>
      </c>
      <c r="U69" s="48" t="s">
        <v>2044</v>
      </c>
      <c r="V69" s="48" t="s">
        <v>2044</v>
      </c>
      <c r="W69" s="49" t="s">
        <v>1740</v>
      </c>
    </row>
    <row r="70" spans="1:23" ht="13.8">
      <c r="A70" s="32" t="s">
        <v>86</v>
      </c>
      <c r="B70" s="30">
        <v>100196</v>
      </c>
      <c r="C70" s="33" t="s">
        <v>100</v>
      </c>
      <c r="D70" s="40" t="s">
        <v>2047</v>
      </c>
      <c r="E70" s="33" t="s">
        <v>144</v>
      </c>
      <c r="F70" s="57">
        <f>F71</f>
        <v>7314170.1</v>
      </c>
      <c r="G70" s="57">
        <f aca="true" t="shared" si="32" ref="G70:J70">G71</f>
        <v>7314170.1</v>
      </c>
      <c r="H70" s="57">
        <f t="shared" si="32"/>
        <v>426293.25</v>
      </c>
      <c r="I70" s="57">
        <f t="shared" si="32"/>
        <v>426293.25</v>
      </c>
      <c r="J70" s="57">
        <f t="shared" si="32"/>
        <v>426293.25</v>
      </c>
      <c r="K70" s="34" t="s">
        <v>189</v>
      </c>
      <c r="L70" s="30" t="s">
        <v>190</v>
      </c>
      <c r="M70" s="52" t="s">
        <v>214</v>
      </c>
      <c r="N70" s="55" t="s">
        <v>2050</v>
      </c>
      <c r="O70" s="33" t="s">
        <v>190</v>
      </c>
      <c r="P70" s="33" t="s">
        <v>1089</v>
      </c>
      <c r="Q70" s="35" t="s">
        <v>2044</v>
      </c>
      <c r="R70" s="49">
        <f t="shared" si="6"/>
        <v>15907219.95</v>
      </c>
      <c r="S70" s="48">
        <v>49.98</v>
      </c>
      <c r="T70" s="48">
        <v>49.98</v>
      </c>
      <c r="U70" s="48" t="s">
        <v>2044</v>
      </c>
      <c r="V70" s="48" t="s">
        <v>2044</v>
      </c>
      <c r="W70" s="49" t="s">
        <v>1740</v>
      </c>
    </row>
    <row r="71" spans="1:23" ht="13.8">
      <c r="A71" s="32" t="s">
        <v>86</v>
      </c>
      <c r="B71" s="30">
        <v>100196</v>
      </c>
      <c r="C71" s="33" t="s">
        <v>100</v>
      </c>
      <c r="D71" s="40" t="s">
        <v>2047</v>
      </c>
      <c r="E71" s="33" t="s">
        <v>144</v>
      </c>
      <c r="F71" s="57">
        <v>7314170.1</v>
      </c>
      <c r="G71" s="57">
        <v>7314170.1</v>
      </c>
      <c r="H71" s="57">
        <v>426293.25</v>
      </c>
      <c r="I71" s="57">
        <v>426293.25</v>
      </c>
      <c r="J71" s="57">
        <v>426293.25</v>
      </c>
      <c r="K71" s="34" t="s">
        <v>189</v>
      </c>
      <c r="L71" s="30" t="s">
        <v>30</v>
      </c>
      <c r="M71" s="52" t="s">
        <v>215</v>
      </c>
      <c r="N71" s="55" t="s">
        <v>2070</v>
      </c>
      <c r="O71" s="33" t="s">
        <v>30</v>
      </c>
      <c r="P71" s="33" t="s">
        <v>1090</v>
      </c>
      <c r="Q71" s="35" t="s">
        <v>2044</v>
      </c>
      <c r="R71" s="49">
        <f t="shared" si="6"/>
        <v>15907219.95</v>
      </c>
      <c r="S71" s="48">
        <v>49.98</v>
      </c>
      <c r="T71" s="48">
        <v>49.98</v>
      </c>
      <c r="U71" s="48" t="s">
        <v>2044</v>
      </c>
      <c r="V71" s="48" t="s">
        <v>2044</v>
      </c>
      <c r="W71" s="49" t="s">
        <v>1740</v>
      </c>
    </row>
    <row r="72" spans="1:23" ht="13.8">
      <c r="A72" s="32" t="s">
        <v>86</v>
      </c>
      <c r="B72" s="30">
        <v>100197</v>
      </c>
      <c r="C72" s="33" t="s">
        <v>101</v>
      </c>
      <c r="D72" s="40" t="s">
        <v>2046</v>
      </c>
      <c r="E72" s="33" t="s">
        <v>185</v>
      </c>
      <c r="F72" s="57">
        <f>F73</f>
        <v>0</v>
      </c>
      <c r="G72" s="57">
        <f aca="true" t="shared" si="33" ref="G72:J72">G73</f>
        <v>43712256</v>
      </c>
      <c r="H72" s="57">
        <f t="shared" si="33"/>
        <v>4622261.01</v>
      </c>
      <c r="I72" s="57">
        <f t="shared" si="33"/>
        <v>4622261.01</v>
      </c>
      <c r="J72" s="57">
        <f t="shared" si="33"/>
        <v>4622261.01</v>
      </c>
      <c r="K72" s="34" t="s">
        <v>189</v>
      </c>
      <c r="L72" s="30" t="s">
        <v>27</v>
      </c>
      <c r="M72" s="52" t="s">
        <v>222</v>
      </c>
      <c r="N72" s="55" t="s">
        <v>222</v>
      </c>
      <c r="O72" s="33" t="s">
        <v>27</v>
      </c>
      <c r="P72" s="33" t="s">
        <v>1094</v>
      </c>
      <c r="Q72" s="35" t="s">
        <v>2044</v>
      </c>
      <c r="R72" s="47">
        <v>0</v>
      </c>
      <c r="S72" s="48">
        <v>0</v>
      </c>
      <c r="T72" s="48">
        <v>0</v>
      </c>
      <c r="U72" s="48" t="s">
        <v>2044</v>
      </c>
      <c r="V72" s="48" t="s">
        <v>2044</v>
      </c>
      <c r="W72" s="49" t="s">
        <v>1740</v>
      </c>
    </row>
    <row r="73" spans="1:23" ht="13.8">
      <c r="A73" s="32" t="s">
        <v>86</v>
      </c>
      <c r="B73" s="30">
        <v>100197</v>
      </c>
      <c r="C73" s="33" t="s">
        <v>101</v>
      </c>
      <c r="D73" s="40" t="s">
        <v>2046</v>
      </c>
      <c r="E73" s="33" t="s">
        <v>185</v>
      </c>
      <c r="F73" s="57">
        <f>F74+F75</f>
        <v>0</v>
      </c>
      <c r="G73" s="57">
        <f>G74+G80+G87+G104+G121</f>
        <v>43712256</v>
      </c>
      <c r="H73" s="57">
        <f aca="true" t="shared" si="34" ref="H73:I73">H74+H80+H87+H104+H121</f>
        <v>4622261.01</v>
      </c>
      <c r="I73" s="57">
        <f t="shared" si="34"/>
        <v>4622261.01</v>
      </c>
      <c r="J73" s="57">
        <f>J74+J80+J87+J104+J121</f>
        <v>4622261.01</v>
      </c>
      <c r="K73" s="34" t="s">
        <v>189</v>
      </c>
      <c r="L73" s="30" t="s">
        <v>191</v>
      </c>
      <c r="M73" s="52" t="s">
        <v>223</v>
      </c>
      <c r="N73" s="55" t="s">
        <v>223</v>
      </c>
      <c r="O73" s="33" t="s">
        <v>191</v>
      </c>
      <c r="P73" s="33" t="s">
        <v>1095</v>
      </c>
      <c r="Q73" s="35" t="s">
        <v>2044</v>
      </c>
      <c r="R73" s="47">
        <v>0</v>
      </c>
      <c r="S73" s="48">
        <v>0</v>
      </c>
      <c r="T73" s="48">
        <v>0</v>
      </c>
      <c r="U73" s="48" t="s">
        <v>2044</v>
      </c>
      <c r="V73" s="48" t="s">
        <v>2044</v>
      </c>
      <c r="W73" s="49" t="s">
        <v>1740</v>
      </c>
    </row>
    <row r="74" spans="1:23" ht="13.8">
      <c r="A74" s="32" t="s">
        <v>86</v>
      </c>
      <c r="B74" s="30">
        <v>100197</v>
      </c>
      <c r="C74" s="33" t="s">
        <v>101</v>
      </c>
      <c r="D74" s="40" t="s">
        <v>2046</v>
      </c>
      <c r="E74" s="33" t="s">
        <v>146</v>
      </c>
      <c r="F74" s="57">
        <f>F75+F76</f>
        <v>0</v>
      </c>
      <c r="G74" s="57">
        <f>G75+G76</f>
        <v>5381600</v>
      </c>
      <c r="H74" s="57">
        <f aca="true" t="shared" si="35" ref="H74:J74">H75+H76</f>
        <v>4622261.01</v>
      </c>
      <c r="I74" s="57">
        <f t="shared" si="35"/>
        <v>4622261.01</v>
      </c>
      <c r="J74" s="57">
        <f t="shared" si="35"/>
        <v>4622261.01</v>
      </c>
      <c r="K74" s="34" t="s">
        <v>189</v>
      </c>
      <c r="L74" s="30" t="s">
        <v>190</v>
      </c>
      <c r="M74" s="52" t="s">
        <v>216</v>
      </c>
      <c r="N74" s="55" t="s">
        <v>2071</v>
      </c>
      <c r="O74" s="33" t="s">
        <v>190</v>
      </c>
      <c r="P74" s="33" t="s">
        <v>1091</v>
      </c>
      <c r="Q74" s="35" t="s">
        <v>2044</v>
      </c>
      <c r="R74" s="49">
        <f t="shared" si="6"/>
        <v>19248383.03</v>
      </c>
      <c r="S74" s="48">
        <v>0</v>
      </c>
      <c r="T74" s="48">
        <v>0</v>
      </c>
      <c r="U74" s="48" t="s">
        <v>2044</v>
      </c>
      <c r="V74" s="48" t="s">
        <v>2044</v>
      </c>
      <c r="W74" s="49" t="s">
        <v>1742</v>
      </c>
    </row>
    <row r="75" spans="1:23" ht="13.8">
      <c r="A75" s="32" t="s">
        <v>87</v>
      </c>
      <c r="B75" s="30">
        <v>100197</v>
      </c>
      <c r="C75" s="33" t="s">
        <v>101</v>
      </c>
      <c r="D75" s="40" t="s">
        <v>2046</v>
      </c>
      <c r="E75" s="33" t="s">
        <v>146</v>
      </c>
      <c r="F75" s="57">
        <v>0</v>
      </c>
      <c r="G75" s="57">
        <v>2660000</v>
      </c>
      <c r="H75" s="57">
        <v>2311130.505</v>
      </c>
      <c r="I75" s="57">
        <v>2311130.505</v>
      </c>
      <c r="J75" s="57">
        <v>2311130.505</v>
      </c>
      <c r="K75" s="34" t="s">
        <v>189</v>
      </c>
      <c r="L75" s="30" t="s">
        <v>30</v>
      </c>
      <c r="M75" s="52" t="s">
        <v>217</v>
      </c>
      <c r="N75" s="55" t="s">
        <v>2072</v>
      </c>
      <c r="O75" s="33" t="s">
        <v>30</v>
      </c>
      <c r="P75" s="33" t="s">
        <v>1091</v>
      </c>
      <c r="Q75" s="35" t="s">
        <v>2044</v>
      </c>
      <c r="R75" s="49">
        <f t="shared" si="6"/>
        <v>9593391.515</v>
      </c>
      <c r="S75" s="48">
        <v>0</v>
      </c>
      <c r="T75" s="48">
        <v>0</v>
      </c>
      <c r="U75" s="48" t="s">
        <v>2044</v>
      </c>
      <c r="V75" s="48" t="s">
        <v>2044</v>
      </c>
      <c r="W75" s="49" t="s">
        <v>1740</v>
      </c>
    </row>
    <row r="76" spans="1:23" ht="13.8">
      <c r="A76" s="32" t="s">
        <v>87</v>
      </c>
      <c r="B76" s="30">
        <v>100197</v>
      </c>
      <c r="C76" s="33" t="s">
        <v>101</v>
      </c>
      <c r="D76" s="40" t="s">
        <v>2046</v>
      </c>
      <c r="E76" s="33" t="s">
        <v>146</v>
      </c>
      <c r="F76" s="57">
        <v>0</v>
      </c>
      <c r="G76" s="57">
        <v>2721600</v>
      </c>
      <c r="H76" s="57">
        <v>2311130.505</v>
      </c>
      <c r="I76" s="57">
        <v>2311130.505</v>
      </c>
      <c r="J76" s="57">
        <v>2311130.505</v>
      </c>
      <c r="K76" s="34" t="s">
        <v>189</v>
      </c>
      <c r="L76" s="30" t="s">
        <v>30</v>
      </c>
      <c r="M76" s="52" t="s">
        <v>218</v>
      </c>
      <c r="N76" s="55" t="s">
        <v>2073</v>
      </c>
      <c r="O76" s="33" t="s">
        <v>30</v>
      </c>
      <c r="P76" s="33" t="s">
        <v>1092</v>
      </c>
      <c r="Q76" s="35" t="s">
        <v>2044</v>
      </c>
      <c r="R76" s="49">
        <f t="shared" si="6"/>
        <v>9654991.515</v>
      </c>
      <c r="S76" s="48">
        <v>0</v>
      </c>
      <c r="T76" s="48">
        <v>0</v>
      </c>
      <c r="U76" s="48" t="s">
        <v>2044</v>
      </c>
      <c r="V76" s="48" t="s">
        <v>2044</v>
      </c>
      <c r="W76" s="49" t="s">
        <v>1742</v>
      </c>
    </row>
    <row r="77" spans="1:23" ht="27.6">
      <c r="A77" s="32" t="s">
        <v>86</v>
      </c>
      <c r="B77" s="30">
        <v>100197</v>
      </c>
      <c r="C77" s="33" t="s">
        <v>101</v>
      </c>
      <c r="D77" s="40" t="s">
        <v>2046</v>
      </c>
      <c r="E77" s="33" t="s">
        <v>146</v>
      </c>
      <c r="F77" s="57">
        <v>0</v>
      </c>
      <c r="G77" s="57">
        <v>0</v>
      </c>
      <c r="H77" s="57">
        <v>0</v>
      </c>
      <c r="I77" s="57">
        <v>0</v>
      </c>
      <c r="J77" s="57">
        <v>0</v>
      </c>
      <c r="K77" s="34" t="s">
        <v>189</v>
      </c>
      <c r="L77" s="30" t="s">
        <v>190</v>
      </c>
      <c r="M77" s="52" t="s">
        <v>219</v>
      </c>
      <c r="N77" s="55" t="s">
        <v>2074</v>
      </c>
      <c r="O77" s="33" t="s">
        <v>190</v>
      </c>
      <c r="P77" s="33" t="s">
        <v>1093</v>
      </c>
      <c r="Q77" s="35" t="s">
        <v>2044</v>
      </c>
      <c r="R77" s="49">
        <f t="shared" si="6"/>
        <v>0</v>
      </c>
      <c r="S77" s="48">
        <v>0</v>
      </c>
      <c r="T77" s="48">
        <v>0</v>
      </c>
      <c r="U77" s="48" t="s">
        <v>2044</v>
      </c>
      <c r="V77" s="48" t="s">
        <v>2044</v>
      </c>
      <c r="W77" s="49" t="s">
        <v>1743</v>
      </c>
    </row>
    <row r="78" spans="1:23" ht="13.8">
      <c r="A78" s="32" t="s">
        <v>86</v>
      </c>
      <c r="B78" s="30">
        <v>100197</v>
      </c>
      <c r="C78" s="33" t="s">
        <v>101</v>
      </c>
      <c r="D78" s="40" t="s">
        <v>2046</v>
      </c>
      <c r="E78" s="33" t="s">
        <v>146</v>
      </c>
      <c r="F78" s="57">
        <v>0</v>
      </c>
      <c r="G78" s="57">
        <v>0</v>
      </c>
      <c r="H78" s="57">
        <v>0</v>
      </c>
      <c r="I78" s="57">
        <v>0</v>
      </c>
      <c r="J78" s="57">
        <v>0</v>
      </c>
      <c r="K78" s="34" t="s">
        <v>189</v>
      </c>
      <c r="L78" s="30" t="s">
        <v>30</v>
      </c>
      <c r="M78" s="52" t="s">
        <v>220</v>
      </c>
      <c r="N78" s="55" t="s">
        <v>2075</v>
      </c>
      <c r="O78" s="33" t="s">
        <v>30</v>
      </c>
      <c r="P78" s="33" t="s">
        <v>1093</v>
      </c>
      <c r="Q78" s="35" t="s">
        <v>2044</v>
      </c>
      <c r="R78" s="49">
        <f t="shared" si="6"/>
        <v>0</v>
      </c>
      <c r="S78" s="48">
        <v>0</v>
      </c>
      <c r="T78" s="48">
        <v>0</v>
      </c>
      <c r="U78" s="48" t="s">
        <v>2044</v>
      </c>
      <c r="V78" s="48" t="s">
        <v>2044</v>
      </c>
      <c r="W78" s="49" t="s">
        <v>1742</v>
      </c>
    </row>
    <row r="79" spans="1:23" ht="13.8">
      <c r="A79" s="32" t="s">
        <v>86</v>
      </c>
      <c r="B79" s="30">
        <v>100197</v>
      </c>
      <c r="C79" s="33" t="s">
        <v>101</v>
      </c>
      <c r="D79" s="40" t="s">
        <v>2046</v>
      </c>
      <c r="E79" s="33" t="s">
        <v>146</v>
      </c>
      <c r="F79" s="57">
        <v>0</v>
      </c>
      <c r="G79" s="57">
        <v>0</v>
      </c>
      <c r="H79" s="57">
        <v>0</v>
      </c>
      <c r="I79" s="57">
        <v>0</v>
      </c>
      <c r="J79" s="57">
        <v>0</v>
      </c>
      <c r="K79" s="34" t="s">
        <v>189</v>
      </c>
      <c r="L79" s="30" t="s">
        <v>30</v>
      </c>
      <c r="M79" s="52" t="s">
        <v>221</v>
      </c>
      <c r="N79" s="55" t="s">
        <v>2076</v>
      </c>
      <c r="O79" s="33" t="s">
        <v>30</v>
      </c>
      <c r="P79" s="33" t="s">
        <v>1093</v>
      </c>
      <c r="Q79" s="35" t="s">
        <v>2044</v>
      </c>
      <c r="R79" s="49">
        <f t="shared" si="6"/>
        <v>0</v>
      </c>
      <c r="S79" s="48">
        <v>0</v>
      </c>
      <c r="T79" s="48">
        <v>0</v>
      </c>
      <c r="U79" s="48" t="s">
        <v>2044</v>
      </c>
      <c r="V79" s="48" t="s">
        <v>2044</v>
      </c>
      <c r="W79" s="49" t="s">
        <v>1742</v>
      </c>
    </row>
    <row r="80" spans="1:23" ht="13.8">
      <c r="A80" s="32" t="s">
        <v>86</v>
      </c>
      <c r="B80" s="30">
        <v>100197</v>
      </c>
      <c r="C80" s="33" t="s">
        <v>101</v>
      </c>
      <c r="D80" s="40" t="s">
        <v>2046</v>
      </c>
      <c r="E80" s="33" t="s">
        <v>146</v>
      </c>
      <c r="F80" s="57">
        <f>SUM(F81:F83)</f>
        <v>0</v>
      </c>
      <c r="G80" s="57">
        <f>SUM(G81:G83)</f>
        <v>10010056</v>
      </c>
      <c r="H80" s="57">
        <f aca="true" t="shared" si="36" ref="H80:J80">SUM(H81:H83)</f>
        <v>0</v>
      </c>
      <c r="I80" s="57">
        <f t="shared" si="36"/>
        <v>0</v>
      </c>
      <c r="J80" s="57">
        <f t="shared" si="36"/>
        <v>0</v>
      </c>
      <c r="K80" s="34" t="s">
        <v>189</v>
      </c>
      <c r="L80" s="30" t="s">
        <v>190</v>
      </c>
      <c r="M80" s="52" t="s">
        <v>224</v>
      </c>
      <c r="N80" s="55" t="s">
        <v>2077</v>
      </c>
      <c r="O80" s="33" t="s">
        <v>190</v>
      </c>
      <c r="P80" s="33" t="s">
        <v>1096</v>
      </c>
      <c r="Q80" s="35" t="s">
        <v>2044</v>
      </c>
      <c r="R80" s="49">
        <f t="shared" si="6"/>
        <v>10010056</v>
      </c>
      <c r="S80" s="48">
        <v>0</v>
      </c>
      <c r="T80" s="48">
        <v>0</v>
      </c>
      <c r="U80" s="48" t="s">
        <v>2044</v>
      </c>
      <c r="V80" s="48" t="s">
        <v>2044</v>
      </c>
      <c r="W80" s="49" t="s">
        <v>1742</v>
      </c>
    </row>
    <row r="81" spans="1:23" ht="13.8">
      <c r="A81" s="32" t="s">
        <v>86</v>
      </c>
      <c r="B81" s="30">
        <v>100197</v>
      </c>
      <c r="C81" s="33" t="s">
        <v>101</v>
      </c>
      <c r="D81" s="40" t="s">
        <v>2046</v>
      </c>
      <c r="E81" s="33" t="s">
        <v>146</v>
      </c>
      <c r="F81" s="57">
        <v>0</v>
      </c>
      <c r="G81" s="57">
        <v>0</v>
      </c>
      <c r="H81" s="57">
        <v>0</v>
      </c>
      <c r="I81" s="57">
        <v>0</v>
      </c>
      <c r="J81" s="57">
        <v>0</v>
      </c>
      <c r="K81" s="34" t="s">
        <v>189</v>
      </c>
      <c r="L81" s="30" t="s">
        <v>30</v>
      </c>
      <c r="M81" s="52" t="s">
        <v>225</v>
      </c>
      <c r="N81" s="55" t="s">
        <v>2078</v>
      </c>
      <c r="O81" s="33" t="s">
        <v>30</v>
      </c>
      <c r="P81" s="33" t="s">
        <v>1096</v>
      </c>
      <c r="Q81" s="35" t="s">
        <v>2044</v>
      </c>
      <c r="R81" s="49">
        <f t="shared" si="6"/>
        <v>0</v>
      </c>
      <c r="S81" s="48">
        <v>0</v>
      </c>
      <c r="T81" s="48">
        <v>0</v>
      </c>
      <c r="U81" s="48" t="s">
        <v>2044</v>
      </c>
      <c r="V81" s="48" t="s">
        <v>2044</v>
      </c>
      <c r="W81" s="49" t="s">
        <v>1740</v>
      </c>
    </row>
    <row r="82" spans="1:23" ht="13.8">
      <c r="A82" s="32" t="s">
        <v>86</v>
      </c>
      <c r="B82" s="30">
        <v>100197</v>
      </c>
      <c r="C82" s="33" t="s">
        <v>101</v>
      </c>
      <c r="D82" s="40" t="s">
        <v>2046</v>
      </c>
      <c r="E82" s="33" t="s">
        <v>146</v>
      </c>
      <c r="F82" s="57">
        <v>0</v>
      </c>
      <c r="G82" s="57">
        <v>0</v>
      </c>
      <c r="H82" s="57">
        <v>0</v>
      </c>
      <c r="I82" s="57">
        <v>0</v>
      </c>
      <c r="J82" s="57">
        <v>0</v>
      </c>
      <c r="K82" s="34" t="s">
        <v>189</v>
      </c>
      <c r="L82" s="30" t="s">
        <v>30</v>
      </c>
      <c r="M82" s="52" t="s">
        <v>226</v>
      </c>
      <c r="N82" s="55" t="s">
        <v>2079</v>
      </c>
      <c r="O82" s="33" t="s">
        <v>30</v>
      </c>
      <c r="P82" s="33" t="s">
        <v>1096</v>
      </c>
      <c r="Q82" s="35" t="s">
        <v>2044</v>
      </c>
      <c r="R82" s="49">
        <f t="shared" si="6"/>
        <v>0</v>
      </c>
      <c r="S82" s="48">
        <v>0</v>
      </c>
      <c r="T82" s="48">
        <v>0</v>
      </c>
      <c r="U82" s="48" t="s">
        <v>2044</v>
      </c>
      <c r="V82" s="48" t="s">
        <v>2044</v>
      </c>
      <c r="W82" s="49" t="s">
        <v>1742</v>
      </c>
    </row>
    <row r="83" spans="1:23" ht="13.8">
      <c r="A83" s="32" t="s">
        <v>87</v>
      </c>
      <c r="B83" s="30">
        <v>100197</v>
      </c>
      <c r="C83" s="33" t="s">
        <v>101</v>
      </c>
      <c r="D83" s="40" t="s">
        <v>2046</v>
      </c>
      <c r="E83" s="33" t="s">
        <v>146</v>
      </c>
      <c r="F83" s="57">
        <v>0</v>
      </c>
      <c r="G83" s="57">
        <v>10010056</v>
      </c>
      <c r="H83" s="57">
        <v>0</v>
      </c>
      <c r="I83" s="57">
        <v>0</v>
      </c>
      <c r="J83" s="57">
        <v>0</v>
      </c>
      <c r="K83" s="34" t="s">
        <v>189</v>
      </c>
      <c r="L83" s="30" t="s">
        <v>30</v>
      </c>
      <c r="M83" s="52" t="s">
        <v>1751</v>
      </c>
      <c r="N83" s="55" t="s">
        <v>2077</v>
      </c>
      <c r="O83" s="33" t="s">
        <v>30</v>
      </c>
      <c r="P83" s="33" t="s">
        <v>1874</v>
      </c>
      <c r="Q83" s="35" t="s">
        <v>2044</v>
      </c>
      <c r="R83" s="49">
        <f t="shared" si="6"/>
        <v>10010056</v>
      </c>
      <c r="S83" s="48">
        <v>0</v>
      </c>
      <c r="T83" s="48">
        <v>0</v>
      </c>
      <c r="U83" s="48" t="s">
        <v>2044</v>
      </c>
      <c r="V83" s="48" t="s">
        <v>2044</v>
      </c>
      <c r="W83" s="49" t="s">
        <v>1742</v>
      </c>
    </row>
    <row r="84" spans="1:23" ht="13.8">
      <c r="A84" s="32" t="s">
        <v>86</v>
      </c>
      <c r="B84" s="30">
        <v>100197</v>
      </c>
      <c r="C84" s="33" t="s">
        <v>101</v>
      </c>
      <c r="D84" s="40" t="s">
        <v>2046</v>
      </c>
      <c r="E84" s="33" t="s">
        <v>146</v>
      </c>
      <c r="F84" s="57">
        <v>0</v>
      </c>
      <c r="G84" s="57">
        <v>0</v>
      </c>
      <c r="H84" s="57">
        <v>0</v>
      </c>
      <c r="I84" s="57">
        <v>0</v>
      </c>
      <c r="J84" s="57">
        <v>0</v>
      </c>
      <c r="K84" s="34" t="s">
        <v>189</v>
      </c>
      <c r="L84" s="30" t="s">
        <v>190</v>
      </c>
      <c r="M84" s="52" t="s">
        <v>227</v>
      </c>
      <c r="N84" s="55" t="s">
        <v>2080</v>
      </c>
      <c r="O84" s="33" t="s">
        <v>190</v>
      </c>
      <c r="P84" s="33" t="s">
        <v>1097</v>
      </c>
      <c r="Q84" s="35" t="s">
        <v>2044</v>
      </c>
      <c r="R84" s="49">
        <f t="shared" si="6"/>
        <v>0</v>
      </c>
      <c r="S84" s="48">
        <v>0</v>
      </c>
      <c r="T84" s="48">
        <v>17</v>
      </c>
      <c r="U84" s="48" t="s">
        <v>2044</v>
      </c>
      <c r="V84" s="48" t="s">
        <v>2044</v>
      </c>
      <c r="W84" s="49" t="s">
        <v>1742</v>
      </c>
    </row>
    <row r="85" spans="1:23" ht="13.8">
      <c r="A85" s="32" t="s">
        <v>86</v>
      </c>
      <c r="B85" s="30">
        <v>100197</v>
      </c>
      <c r="C85" s="33" t="s">
        <v>101</v>
      </c>
      <c r="D85" s="40" t="s">
        <v>2046</v>
      </c>
      <c r="E85" s="33" t="s">
        <v>146</v>
      </c>
      <c r="F85" s="57">
        <v>0</v>
      </c>
      <c r="G85" s="57">
        <v>0</v>
      </c>
      <c r="H85" s="57">
        <v>0</v>
      </c>
      <c r="I85" s="57">
        <v>0</v>
      </c>
      <c r="J85" s="57">
        <v>0</v>
      </c>
      <c r="K85" s="34" t="s">
        <v>189</v>
      </c>
      <c r="L85" s="30" t="s">
        <v>30</v>
      </c>
      <c r="M85" s="52" t="s">
        <v>228</v>
      </c>
      <c r="N85" s="55" t="s">
        <v>2081</v>
      </c>
      <c r="O85" s="33" t="s">
        <v>30</v>
      </c>
      <c r="P85" s="33" t="s">
        <v>1097</v>
      </c>
      <c r="Q85" s="35" t="s">
        <v>2044</v>
      </c>
      <c r="R85" s="49">
        <f t="shared" si="6"/>
        <v>0</v>
      </c>
      <c r="S85" s="48">
        <v>100</v>
      </c>
      <c r="T85" s="48">
        <v>100</v>
      </c>
      <c r="U85" s="48" t="s">
        <v>2044</v>
      </c>
      <c r="V85" s="48" t="s">
        <v>2044</v>
      </c>
      <c r="W85" s="49" t="s">
        <v>1742</v>
      </c>
    </row>
    <row r="86" spans="1:23" ht="13.8">
      <c r="A86" s="32" t="s">
        <v>86</v>
      </c>
      <c r="B86" s="30">
        <v>100197</v>
      </c>
      <c r="C86" s="33" t="s">
        <v>101</v>
      </c>
      <c r="D86" s="40" t="s">
        <v>2046</v>
      </c>
      <c r="E86" s="33" t="s">
        <v>146</v>
      </c>
      <c r="F86" s="57">
        <v>0</v>
      </c>
      <c r="G86" s="57">
        <v>0</v>
      </c>
      <c r="H86" s="57">
        <v>0</v>
      </c>
      <c r="I86" s="57">
        <v>0</v>
      </c>
      <c r="J86" s="57">
        <v>0</v>
      </c>
      <c r="K86" s="34" t="s">
        <v>189</v>
      </c>
      <c r="L86" s="30" t="s">
        <v>30</v>
      </c>
      <c r="M86" s="52" t="s">
        <v>229</v>
      </c>
      <c r="N86" s="55" t="s">
        <v>2082</v>
      </c>
      <c r="O86" s="33" t="s">
        <v>30</v>
      </c>
      <c r="P86" s="33" t="s">
        <v>1097</v>
      </c>
      <c r="Q86" s="35" t="s">
        <v>2044</v>
      </c>
      <c r="R86" s="49">
        <f t="shared" si="6"/>
        <v>0</v>
      </c>
      <c r="S86" s="48">
        <v>0</v>
      </c>
      <c r="T86" s="48">
        <v>0</v>
      </c>
      <c r="U86" s="48" t="s">
        <v>2044</v>
      </c>
      <c r="V86" s="48" t="s">
        <v>2044</v>
      </c>
      <c r="W86" s="49" t="s">
        <v>1742</v>
      </c>
    </row>
    <row r="87" spans="1:23" ht="13.8">
      <c r="A87" s="32" t="s">
        <v>86</v>
      </c>
      <c r="B87" s="30">
        <v>100197</v>
      </c>
      <c r="C87" s="33" t="s">
        <v>101</v>
      </c>
      <c r="D87" s="40" t="s">
        <v>2046</v>
      </c>
      <c r="E87" s="33" t="s">
        <v>146</v>
      </c>
      <c r="F87" s="57">
        <f>SUM(F88:F103)</f>
        <v>0</v>
      </c>
      <c r="G87" s="57">
        <f>SUM(G88:G103)</f>
        <v>6608000</v>
      </c>
      <c r="H87" s="57">
        <f aca="true" t="shared" si="37" ref="H87:J87">SUM(H88:H103)</f>
        <v>0</v>
      </c>
      <c r="I87" s="57">
        <f t="shared" si="37"/>
        <v>0</v>
      </c>
      <c r="J87" s="57">
        <f t="shared" si="37"/>
        <v>0</v>
      </c>
      <c r="K87" s="34" t="s">
        <v>189</v>
      </c>
      <c r="L87" s="30" t="s">
        <v>190</v>
      </c>
      <c r="M87" s="52" t="s">
        <v>230</v>
      </c>
      <c r="N87" s="55" t="s">
        <v>2083</v>
      </c>
      <c r="O87" s="33" t="s">
        <v>190</v>
      </c>
      <c r="P87" s="33" t="s">
        <v>1098</v>
      </c>
      <c r="Q87" s="35" t="s">
        <v>2044</v>
      </c>
      <c r="R87" s="49">
        <f t="shared" si="6"/>
        <v>6608000</v>
      </c>
      <c r="S87" s="48">
        <v>0</v>
      </c>
      <c r="T87" s="48">
        <v>14</v>
      </c>
      <c r="U87" s="48" t="s">
        <v>2044</v>
      </c>
      <c r="V87" s="48" t="s">
        <v>2044</v>
      </c>
      <c r="W87" s="49" t="s">
        <v>1742</v>
      </c>
    </row>
    <row r="88" spans="1:23" ht="13.8">
      <c r="A88" s="32" t="s">
        <v>86</v>
      </c>
      <c r="B88" s="30">
        <v>100197</v>
      </c>
      <c r="C88" s="33" t="s">
        <v>101</v>
      </c>
      <c r="D88" s="40" t="s">
        <v>2046</v>
      </c>
      <c r="E88" s="33" t="s">
        <v>146</v>
      </c>
      <c r="F88" s="41"/>
      <c r="G88" s="41">
        <v>0</v>
      </c>
      <c r="H88" s="41">
        <v>0</v>
      </c>
      <c r="I88" s="41">
        <v>0</v>
      </c>
      <c r="J88" s="41">
        <v>0</v>
      </c>
      <c r="K88" s="34" t="s">
        <v>189</v>
      </c>
      <c r="L88" s="30" t="s">
        <v>30</v>
      </c>
      <c r="M88" s="52" t="s">
        <v>231</v>
      </c>
      <c r="N88" s="55" t="s">
        <v>2084</v>
      </c>
      <c r="O88" s="33" t="s">
        <v>30</v>
      </c>
      <c r="P88" s="33" t="s">
        <v>1099</v>
      </c>
      <c r="Q88" s="35" t="s">
        <v>2044</v>
      </c>
      <c r="R88" s="49">
        <f t="shared" si="6"/>
        <v>0</v>
      </c>
      <c r="S88" s="48">
        <v>0</v>
      </c>
      <c r="T88" s="48">
        <v>0</v>
      </c>
      <c r="U88" s="48" t="s">
        <v>2044</v>
      </c>
      <c r="V88" s="48" t="s">
        <v>2044</v>
      </c>
      <c r="W88" s="49" t="s">
        <v>1742</v>
      </c>
    </row>
    <row r="89" spans="1:23" ht="13.8">
      <c r="A89" s="32" t="s">
        <v>86</v>
      </c>
      <c r="B89" s="30">
        <v>100197</v>
      </c>
      <c r="C89" s="33" t="s">
        <v>101</v>
      </c>
      <c r="D89" s="40" t="s">
        <v>2046</v>
      </c>
      <c r="E89" s="33" t="s">
        <v>146</v>
      </c>
      <c r="F89" s="41"/>
      <c r="G89" s="41">
        <v>0</v>
      </c>
      <c r="H89" s="41">
        <v>0</v>
      </c>
      <c r="I89" s="41">
        <v>0</v>
      </c>
      <c r="J89" s="41">
        <v>0</v>
      </c>
      <c r="K89" s="34" t="s">
        <v>189</v>
      </c>
      <c r="L89" s="30" t="s">
        <v>30</v>
      </c>
      <c r="M89" s="52" t="s">
        <v>232</v>
      </c>
      <c r="N89" s="55" t="s">
        <v>2085</v>
      </c>
      <c r="O89" s="33" t="s">
        <v>30</v>
      </c>
      <c r="P89" s="33" t="s">
        <v>1099</v>
      </c>
      <c r="Q89" s="35" t="s">
        <v>2044</v>
      </c>
      <c r="R89" s="49">
        <f t="shared" si="6"/>
        <v>0</v>
      </c>
      <c r="S89" s="48">
        <v>0</v>
      </c>
      <c r="T89" s="48">
        <v>0</v>
      </c>
      <c r="U89" s="48" t="s">
        <v>2044</v>
      </c>
      <c r="V89" s="48" t="s">
        <v>2044</v>
      </c>
      <c r="W89" s="49" t="s">
        <v>1742</v>
      </c>
    </row>
    <row r="90" spans="1:23" ht="13.8">
      <c r="A90" s="32" t="s">
        <v>86</v>
      </c>
      <c r="B90" s="30">
        <v>100197</v>
      </c>
      <c r="C90" s="33" t="s">
        <v>101</v>
      </c>
      <c r="D90" s="40" t="s">
        <v>2046</v>
      </c>
      <c r="E90" s="33" t="s">
        <v>146</v>
      </c>
      <c r="F90" s="41"/>
      <c r="G90" s="41">
        <v>0</v>
      </c>
      <c r="H90" s="41">
        <v>0</v>
      </c>
      <c r="I90" s="41">
        <v>0</v>
      </c>
      <c r="J90" s="41">
        <v>0</v>
      </c>
      <c r="K90" s="34" t="s">
        <v>189</v>
      </c>
      <c r="L90" s="30" t="s">
        <v>30</v>
      </c>
      <c r="M90" s="52" t="s">
        <v>233</v>
      </c>
      <c r="N90" s="55" t="s">
        <v>2086</v>
      </c>
      <c r="O90" s="33" t="s">
        <v>30</v>
      </c>
      <c r="P90" s="33" t="s">
        <v>1099</v>
      </c>
      <c r="Q90" s="35" t="s">
        <v>2044</v>
      </c>
      <c r="R90" s="49">
        <f t="shared" si="6"/>
        <v>0</v>
      </c>
      <c r="S90" s="48">
        <v>0</v>
      </c>
      <c r="T90" s="48">
        <v>0</v>
      </c>
      <c r="U90" s="48" t="s">
        <v>2044</v>
      </c>
      <c r="V90" s="48" t="s">
        <v>2044</v>
      </c>
      <c r="W90" s="49" t="s">
        <v>1742</v>
      </c>
    </row>
    <row r="91" spans="1:23" ht="13.8">
      <c r="A91" s="32" t="s">
        <v>86</v>
      </c>
      <c r="B91" s="30">
        <v>100197</v>
      </c>
      <c r="C91" s="33" t="s">
        <v>101</v>
      </c>
      <c r="D91" s="40" t="s">
        <v>2046</v>
      </c>
      <c r="E91" s="33" t="s">
        <v>146</v>
      </c>
      <c r="F91" s="41"/>
      <c r="G91" s="41">
        <v>0</v>
      </c>
      <c r="H91" s="41">
        <v>0</v>
      </c>
      <c r="I91" s="41">
        <v>0</v>
      </c>
      <c r="J91" s="41">
        <v>0</v>
      </c>
      <c r="K91" s="34" t="s">
        <v>189</v>
      </c>
      <c r="L91" s="30" t="s">
        <v>30</v>
      </c>
      <c r="M91" s="52" t="s">
        <v>234</v>
      </c>
      <c r="N91" s="55" t="s">
        <v>2087</v>
      </c>
      <c r="O91" s="33" t="s">
        <v>30</v>
      </c>
      <c r="P91" s="33" t="s">
        <v>1099</v>
      </c>
      <c r="Q91" s="35" t="s">
        <v>2044</v>
      </c>
      <c r="R91" s="49">
        <f t="shared" si="6"/>
        <v>0</v>
      </c>
      <c r="S91" s="48">
        <v>0</v>
      </c>
      <c r="T91" s="48">
        <v>0</v>
      </c>
      <c r="U91" s="48" t="s">
        <v>2044</v>
      </c>
      <c r="V91" s="48" t="s">
        <v>2044</v>
      </c>
      <c r="W91" s="49" t="s">
        <v>1742</v>
      </c>
    </row>
    <row r="92" spans="1:23" ht="13.8">
      <c r="A92" s="32" t="s">
        <v>86</v>
      </c>
      <c r="B92" s="30">
        <v>100197</v>
      </c>
      <c r="C92" s="33" t="s">
        <v>101</v>
      </c>
      <c r="D92" s="40" t="s">
        <v>2046</v>
      </c>
      <c r="E92" s="33" t="s">
        <v>146</v>
      </c>
      <c r="F92" s="41"/>
      <c r="G92" s="41">
        <v>0</v>
      </c>
      <c r="H92" s="41">
        <v>0</v>
      </c>
      <c r="I92" s="41">
        <v>0</v>
      </c>
      <c r="J92" s="41">
        <v>0</v>
      </c>
      <c r="K92" s="34" t="s">
        <v>189</v>
      </c>
      <c r="L92" s="30" t="s">
        <v>30</v>
      </c>
      <c r="M92" s="52" t="s">
        <v>235</v>
      </c>
      <c r="N92" s="55" t="s">
        <v>2088</v>
      </c>
      <c r="O92" s="33" t="s">
        <v>30</v>
      </c>
      <c r="P92" s="33" t="s">
        <v>1099</v>
      </c>
      <c r="Q92" s="35" t="s">
        <v>2044</v>
      </c>
      <c r="R92" s="49">
        <f t="shared" si="6"/>
        <v>0</v>
      </c>
      <c r="S92" s="48">
        <v>100</v>
      </c>
      <c r="T92" s="48">
        <v>100</v>
      </c>
      <c r="U92" s="48" t="s">
        <v>2044</v>
      </c>
      <c r="V92" s="48" t="s">
        <v>2044</v>
      </c>
      <c r="W92" s="49" t="s">
        <v>1742</v>
      </c>
    </row>
    <row r="93" spans="1:23" ht="13.8">
      <c r="A93" s="32" t="s">
        <v>86</v>
      </c>
      <c r="B93" s="30">
        <v>100197</v>
      </c>
      <c r="C93" s="33" t="s">
        <v>101</v>
      </c>
      <c r="D93" s="40" t="s">
        <v>2046</v>
      </c>
      <c r="E93" s="33" t="s">
        <v>146</v>
      </c>
      <c r="F93" s="41"/>
      <c r="G93" s="41">
        <v>0</v>
      </c>
      <c r="H93" s="41">
        <v>0</v>
      </c>
      <c r="I93" s="41">
        <v>0</v>
      </c>
      <c r="J93" s="41">
        <v>0</v>
      </c>
      <c r="K93" s="34" t="s">
        <v>189</v>
      </c>
      <c r="L93" s="30" t="s">
        <v>30</v>
      </c>
      <c r="M93" s="52" t="s">
        <v>236</v>
      </c>
      <c r="N93" s="55" t="s">
        <v>2089</v>
      </c>
      <c r="O93" s="33" t="s">
        <v>30</v>
      </c>
      <c r="P93" s="33" t="s">
        <v>1099</v>
      </c>
      <c r="Q93" s="35" t="s">
        <v>2044</v>
      </c>
      <c r="R93" s="49">
        <f t="shared" si="6"/>
        <v>0</v>
      </c>
      <c r="S93" s="48">
        <v>0</v>
      </c>
      <c r="T93" s="48">
        <v>0</v>
      </c>
      <c r="U93" s="48" t="s">
        <v>2044</v>
      </c>
      <c r="V93" s="48" t="s">
        <v>2044</v>
      </c>
      <c r="W93" s="49" t="s">
        <v>1742</v>
      </c>
    </row>
    <row r="94" spans="1:23" ht="13.8">
      <c r="A94" s="32" t="s">
        <v>86</v>
      </c>
      <c r="B94" s="30">
        <v>100197</v>
      </c>
      <c r="C94" s="33" t="s">
        <v>101</v>
      </c>
      <c r="D94" s="40" t="s">
        <v>2046</v>
      </c>
      <c r="E94" s="33" t="s">
        <v>146</v>
      </c>
      <c r="F94" s="41"/>
      <c r="G94" s="41">
        <v>0</v>
      </c>
      <c r="H94" s="41">
        <v>0</v>
      </c>
      <c r="I94" s="41">
        <v>0</v>
      </c>
      <c r="J94" s="41">
        <v>0</v>
      </c>
      <c r="K94" s="34" t="s">
        <v>189</v>
      </c>
      <c r="L94" s="30" t="s">
        <v>30</v>
      </c>
      <c r="M94" s="52" t="s">
        <v>237</v>
      </c>
      <c r="N94" s="55" t="s">
        <v>2090</v>
      </c>
      <c r="O94" s="33" t="s">
        <v>30</v>
      </c>
      <c r="P94" s="33" t="s">
        <v>1099</v>
      </c>
      <c r="Q94" s="35" t="s">
        <v>2044</v>
      </c>
      <c r="R94" s="49">
        <f t="shared" si="6"/>
        <v>0</v>
      </c>
      <c r="S94" s="48">
        <v>0</v>
      </c>
      <c r="T94" s="48">
        <v>0</v>
      </c>
      <c r="U94" s="48" t="s">
        <v>2044</v>
      </c>
      <c r="V94" s="48" t="s">
        <v>2044</v>
      </c>
      <c r="W94" s="49" t="s">
        <v>1742</v>
      </c>
    </row>
    <row r="95" spans="1:23" ht="13.8">
      <c r="A95" s="32" t="s">
        <v>86</v>
      </c>
      <c r="B95" s="30">
        <v>100197</v>
      </c>
      <c r="C95" s="33" t="s">
        <v>101</v>
      </c>
      <c r="D95" s="40" t="s">
        <v>2046</v>
      </c>
      <c r="E95" s="33" t="s">
        <v>146</v>
      </c>
      <c r="F95" s="41"/>
      <c r="G95" s="41">
        <v>0</v>
      </c>
      <c r="H95" s="41">
        <v>0</v>
      </c>
      <c r="I95" s="41">
        <v>0</v>
      </c>
      <c r="J95" s="41">
        <v>0</v>
      </c>
      <c r="K95" s="34" t="s">
        <v>189</v>
      </c>
      <c r="L95" s="30" t="s">
        <v>30</v>
      </c>
      <c r="M95" s="52" t="s">
        <v>238</v>
      </c>
      <c r="N95" s="55" t="s">
        <v>2091</v>
      </c>
      <c r="O95" s="33" t="s">
        <v>30</v>
      </c>
      <c r="P95" s="33" t="s">
        <v>1099</v>
      </c>
      <c r="Q95" s="35" t="s">
        <v>2044</v>
      </c>
      <c r="R95" s="49">
        <f t="shared" si="6"/>
        <v>0</v>
      </c>
      <c r="S95" s="48">
        <v>0</v>
      </c>
      <c r="T95" s="48">
        <v>0</v>
      </c>
      <c r="U95" s="48" t="s">
        <v>2044</v>
      </c>
      <c r="V95" s="48" t="s">
        <v>2044</v>
      </c>
      <c r="W95" s="49" t="s">
        <v>1742</v>
      </c>
    </row>
    <row r="96" spans="1:23" ht="13.8">
      <c r="A96" s="32" t="s">
        <v>86</v>
      </c>
      <c r="B96" s="30">
        <v>100197</v>
      </c>
      <c r="C96" s="33" t="s">
        <v>101</v>
      </c>
      <c r="D96" s="40" t="s">
        <v>2046</v>
      </c>
      <c r="E96" s="33" t="s">
        <v>146</v>
      </c>
      <c r="F96" s="41"/>
      <c r="G96" s="41">
        <v>0</v>
      </c>
      <c r="H96" s="41">
        <v>0</v>
      </c>
      <c r="I96" s="41">
        <v>0</v>
      </c>
      <c r="J96" s="41">
        <v>0</v>
      </c>
      <c r="K96" s="34" t="s">
        <v>189</v>
      </c>
      <c r="L96" s="30" t="s">
        <v>30</v>
      </c>
      <c r="M96" s="52" t="s">
        <v>239</v>
      </c>
      <c r="N96" s="55" t="s">
        <v>2092</v>
      </c>
      <c r="O96" s="33" t="s">
        <v>30</v>
      </c>
      <c r="P96" s="33" t="s">
        <v>1099</v>
      </c>
      <c r="Q96" s="35" t="s">
        <v>2044</v>
      </c>
      <c r="R96" s="49">
        <f aca="true" t="shared" si="38" ref="R96:R138">SUM(F96:K96)</f>
        <v>0</v>
      </c>
      <c r="S96" s="48">
        <v>0</v>
      </c>
      <c r="T96" s="48">
        <v>0</v>
      </c>
      <c r="U96" s="48" t="s">
        <v>2044</v>
      </c>
      <c r="V96" s="48" t="s">
        <v>2044</v>
      </c>
      <c r="W96" s="49" t="s">
        <v>1742</v>
      </c>
    </row>
    <row r="97" spans="1:23" ht="13.8">
      <c r="A97" s="32" t="s">
        <v>86</v>
      </c>
      <c r="B97" s="30">
        <v>100197</v>
      </c>
      <c r="C97" s="33" t="s">
        <v>101</v>
      </c>
      <c r="D97" s="40" t="s">
        <v>2046</v>
      </c>
      <c r="E97" s="33" t="s">
        <v>146</v>
      </c>
      <c r="F97" s="41"/>
      <c r="G97" s="41">
        <v>0</v>
      </c>
      <c r="H97" s="41">
        <v>0</v>
      </c>
      <c r="I97" s="41">
        <v>0</v>
      </c>
      <c r="J97" s="41">
        <v>0</v>
      </c>
      <c r="K97" s="34" t="s">
        <v>189</v>
      </c>
      <c r="L97" s="30" t="s">
        <v>30</v>
      </c>
      <c r="M97" s="52" t="s">
        <v>240</v>
      </c>
      <c r="N97" s="55" t="s">
        <v>2093</v>
      </c>
      <c r="O97" s="33" t="s">
        <v>30</v>
      </c>
      <c r="P97" s="33" t="s">
        <v>1099</v>
      </c>
      <c r="Q97" s="35" t="s">
        <v>2044</v>
      </c>
      <c r="R97" s="49">
        <f t="shared" si="38"/>
        <v>0</v>
      </c>
      <c r="S97" s="48">
        <v>100</v>
      </c>
      <c r="T97" s="48">
        <v>100</v>
      </c>
      <c r="U97" s="48" t="s">
        <v>2044</v>
      </c>
      <c r="V97" s="48" t="s">
        <v>2044</v>
      </c>
      <c r="W97" s="49" t="s">
        <v>1742</v>
      </c>
    </row>
    <row r="98" spans="1:23" ht="13.8">
      <c r="A98" s="32" t="s">
        <v>86</v>
      </c>
      <c r="B98" s="30">
        <v>100197</v>
      </c>
      <c r="C98" s="33" t="s">
        <v>101</v>
      </c>
      <c r="D98" s="40" t="s">
        <v>2046</v>
      </c>
      <c r="E98" s="33" t="s">
        <v>146</v>
      </c>
      <c r="F98" s="41"/>
      <c r="G98" s="41">
        <v>0</v>
      </c>
      <c r="H98" s="41">
        <v>0</v>
      </c>
      <c r="I98" s="41">
        <v>0</v>
      </c>
      <c r="J98" s="41">
        <v>0</v>
      </c>
      <c r="K98" s="34" t="s">
        <v>189</v>
      </c>
      <c r="L98" s="30" t="s">
        <v>30</v>
      </c>
      <c r="M98" s="52" t="s">
        <v>241</v>
      </c>
      <c r="N98" s="55" t="s">
        <v>2094</v>
      </c>
      <c r="O98" s="33" t="s">
        <v>30</v>
      </c>
      <c r="P98" s="33" t="s">
        <v>1099</v>
      </c>
      <c r="Q98" s="35" t="s">
        <v>2044</v>
      </c>
      <c r="R98" s="49">
        <f t="shared" si="38"/>
        <v>0</v>
      </c>
      <c r="S98" s="48">
        <v>0</v>
      </c>
      <c r="T98" s="48">
        <v>0</v>
      </c>
      <c r="U98" s="48" t="s">
        <v>2044</v>
      </c>
      <c r="V98" s="48" t="s">
        <v>2044</v>
      </c>
      <c r="W98" s="49" t="s">
        <v>1742</v>
      </c>
    </row>
    <row r="99" spans="1:23" ht="13.8">
      <c r="A99" s="32" t="s">
        <v>86</v>
      </c>
      <c r="B99" s="30">
        <v>100197</v>
      </c>
      <c r="C99" s="33" t="s">
        <v>101</v>
      </c>
      <c r="D99" s="40" t="s">
        <v>2046</v>
      </c>
      <c r="E99" s="33" t="s">
        <v>146</v>
      </c>
      <c r="F99" s="41"/>
      <c r="G99" s="41">
        <v>0</v>
      </c>
      <c r="H99" s="41">
        <v>0</v>
      </c>
      <c r="I99" s="41">
        <v>0</v>
      </c>
      <c r="J99" s="41">
        <v>0</v>
      </c>
      <c r="K99" s="34" t="s">
        <v>189</v>
      </c>
      <c r="L99" s="30" t="s">
        <v>30</v>
      </c>
      <c r="M99" s="52" t="s">
        <v>242</v>
      </c>
      <c r="N99" s="55" t="s">
        <v>2095</v>
      </c>
      <c r="O99" s="33" t="s">
        <v>30</v>
      </c>
      <c r="P99" s="33" t="s">
        <v>1100</v>
      </c>
      <c r="Q99" s="35" t="s">
        <v>2044</v>
      </c>
      <c r="R99" s="49">
        <f t="shared" si="38"/>
        <v>0</v>
      </c>
      <c r="S99" s="48">
        <v>100</v>
      </c>
      <c r="T99" s="48">
        <v>0</v>
      </c>
      <c r="U99" s="48" t="s">
        <v>2044</v>
      </c>
      <c r="V99" s="48" t="s">
        <v>2044</v>
      </c>
      <c r="W99" s="49" t="s">
        <v>1742</v>
      </c>
    </row>
    <row r="100" spans="1:23" ht="13.8">
      <c r="A100" s="32" t="s">
        <v>86</v>
      </c>
      <c r="B100" s="30">
        <v>100197</v>
      </c>
      <c r="C100" s="33" t="s">
        <v>101</v>
      </c>
      <c r="D100" s="40" t="s">
        <v>2046</v>
      </c>
      <c r="E100" s="33" t="s">
        <v>146</v>
      </c>
      <c r="F100" s="41"/>
      <c r="G100" s="41">
        <v>0</v>
      </c>
      <c r="H100" s="41">
        <v>0</v>
      </c>
      <c r="I100" s="41">
        <v>0</v>
      </c>
      <c r="J100" s="41">
        <v>0</v>
      </c>
      <c r="K100" s="34" t="s">
        <v>189</v>
      </c>
      <c r="L100" s="30" t="s">
        <v>30</v>
      </c>
      <c r="M100" s="52" t="s">
        <v>243</v>
      </c>
      <c r="N100" s="55" t="s">
        <v>2096</v>
      </c>
      <c r="O100" s="33" t="s">
        <v>30</v>
      </c>
      <c r="P100" s="33" t="s">
        <v>1100</v>
      </c>
      <c r="Q100" s="35" t="s">
        <v>2044</v>
      </c>
      <c r="R100" s="49">
        <f t="shared" si="38"/>
        <v>0</v>
      </c>
      <c r="S100" s="48">
        <v>0</v>
      </c>
      <c r="T100" s="48">
        <v>0</v>
      </c>
      <c r="U100" s="48" t="s">
        <v>2044</v>
      </c>
      <c r="V100" s="48" t="s">
        <v>2044</v>
      </c>
      <c r="W100" s="49" t="s">
        <v>1740</v>
      </c>
    </row>
    <row r="101" spans="1:23" ht="13.8">
      <c r="A101" s="32" t="s">
        <v>86</v>
      </c>
      <c r="B101" s="30">
        <v>100197</v>
      </c>
      <c r="C101" s="33" t="s">
        <v>101</v>
      </c>
      <c r="D101" s="40" t="s">
        <v>2046</v>
      </c>
      <c r="E101" s="33" t="s">
        <v>146</v>
      </c>
      <c r="F101" s="41"/>
      <c r="G101" s="41">
        <v>0</v>
      </c>
      <c r="H101" s="41">
        <v>0</v>
      </c>
      <c r="I101" s="41">
        <v>0</v>
      </c>
      <c r="J101" s="41">
        <v>0</v>
      </c>
      <c r="K101" s="34" t="s">
        <v>189</v>
      </c>
      <c r="L101" s="30" t="s">
        <v>30</v>
      </c>
      <c r="M101" s="52" t="s">
        <v>244</v>
      </c>
      <c r="N101" s="55" t="s">
        <v>2097</v>
      </c>
      <c r="O101" s="33" t="s">
        <v>30</v>
      </c>
      <c r="P101" s="33" t="s">
        <v>1099</v>
      </c>
      <c r="Q101" s="35" t="s">
        <v>2044</v>
      </c>
      <c r="R101" s="49">
        <f t="shared" si="38"/>
        <v>0</v>
      </c>
      <c r="S101" s="48">
        <v>0</v>
      </c>
      <c r="T101" s="48">
        <v>0</v>
      </c>
      <c r="U101" s="48" t="s">
        <v>2044</v>
      </c>
      <c r="V101" s="48" t="s">
        <v>2044</v>
      </c>
      <c r="W101" s="49" t="s">
        <v>1740</v>
      </c>
    </row>
    <row r="102" spans="1:23" ht="13.8">
      <c r="A102" s="32" t="s">
        <v>86</v>
      </c>
      <c r="B102" s="30">
        <v>100197</v>
      </c>
      <c r="C102" s="33" t="s">
        <v>101</v>
      </c>
      <c r="D102" s="40" t="s">
        <v>2046</v>
      </c>
      <c r="E102" s="33" t="s">
        <v>146</v>
      </c>
      <c r="F102" s="41"/>
      <c r="G102" s="41">
        <v>0</v>
      </c>
      <c r="H102" s="41">
        <v>0</v>
      </c>
      <c r="I102" s="41">
        <v>0</v>
      </c>
      <c r="J102" s="41">
        <v>0</v>
      </c>
      <c r="K102" s="34" t="s">
        <v>189</v>
      </c>
      <c r="L102" s="30" t="s">
        <v>30</v>
      </c>
      <c r="M102" s="52" t="s">
        <v>245</v>
      </c>
      <c r="N102" s="55" t="s">
        <v>2098</v>
      </c>
      <c r="O102" s="33" t="s">
        <v>30</v>
      </c>
      <c r="P102" s="33" t="s">
        <v>1099</v>
      </c>
      <c r="Q102" s="35" t="s">
        <v>2044</v>
      </c>
      <c r="R102" s="49">
        <f t="shared" si="38"/>
        <v>0</v>
      </c>
      <c r="S102" s="48">
        <v>0</v>
      </c>
      <c r="T102" s="48">
        <v>0</v>
      </c>
      <c r="U102" s="48" t="s">
        <v>2044</v>
      </c>
      <c r="V102" s="48" t="s">
        <v>2044</v>
      </c>
      <c r="W102" s="49" t="s">
        <v>1742</v>
      </c>
    </row>
    <row r="103" spans="1:23" ht="13.8">
      <c r="A103" s="32" t="s">
        <v>87</v>
      </c>
      <c r="B103" s="30">
        <v>100197</v>
      </c>
      <c r="C103" s="33" t="s">
        <v>101</v>
      </c>
      <c r="D103" s="40" t="s">
        <v>2046</v>
      </c>
      <c r="E103" s="33" t="s">
        <v>146</v>
      </c>
      <c r="F103" s="41">
        <v>0</v>
      </c>
      <c r="G103" s="41">
        <v>6608000</v>
      </c>
      <c r="H103" s="41">
        <v>0</v>
      </c>
      <c r="I103" s="41">
        <v>0</v>
      </c>
      <c r="J103" s="41">
        <v>0</v>
      </c>
      <c r="K103" s="34" t="s">
        <v>189</v>
      </c>
      <c r="L103" s="30" t="s">
        <v>30</v>
      </c>
      <c r="M103" s="52" t="s">
        <v>1752</v>
      </c>
      <c r="N103" s="55" t="s">
        <v>2099</v>
      </c>
      <c r="O103" s="33" t="s">
        <v>30</v>
      </c>
      <c r="P103" s="33" t="s">
        <v>1875</v>
      </c>
      <c r="Q103" s="35" t="s">
        <v>2044</v>
      </c>
      <c r="R103" s="49">
        <f t="shared" si="38"/>
        <v>6608000</v>
      </c>
      <c r="S103" s="48">
        <v>70</v>
      </c>
      <c r="T103" s="48">
        <v>70</v>
      </c>
      <c r="U103" s="48" t="s">
        <v>2044</v>
      </c>
      <c r="V103" s="48" t="s">
        <v>2044</v>
      </c>
      <c r="W103" s="49" t="s">
        <v>1742</v>
      </c>
    </row>
    <row r="104" spans="1:23" ht="13.8">
      <c r="A104" s="32" t="s">
        <v>86</v>
      </c>
      <c r="B104" s="30">
        <v>100197</v>
      </c>
      <c r="C104" s="33" t="s">
        <v>101</v>
      </c>
      <c r="D104" s="40" t="s">
        <v>2046</v>
      </c>
      <c r="E104" s="33" t="s">
        <v>146</v>
      </c>
      <c r="F104" s="41">
        <f>SUM(F105:F119)</f>
        <v>0</v>
      </c>
      <c r="G104" s="41">
        <f>SUM(G105:G119)</f>
        <v>21664400</v>
      </c>
      <c r="H104" s="41">
        <f aca="true" t="shared" si="39" ref="H104:J104">SUM(H105:H119)</f>
        <v>0</v>
      </c>
      <c r="I104" s="41">
        <f t="shared" si="39"/>
        <v>0</v>
      </c>
      <c r="J104" s="41">
        <f t="shared" si="39"/>
        <v>0</v>
      </c>
      <c r="K104" s="34" t="s">
        <v>189</v>
      </c>
      <c r="L104" s="30" t="s">
        <v>190</v>
      </c>
      <c r="M104" s="52" t="s">
        <v>246</v>
      </c>
      <c r="N104" s="55" t="s">
        <v>2100</v>
      </c>
      <c r="O104" s="33" t="s">
        <v>190</v>
      </c>
      <c r="P104" s="33" t="s">
        <v>1101</v>
      </c>
      <c r="Q104" s="35" t="s">
        <v>2044</v>
      </c>
      <c r="R104" s="49">
        <f t="shared" si="38"/>
        <v>21664400</v>
      </c>
      <c r="S104" s="48">
        <v>0</v>
      </c>
      <c r="T104" s="48">
        <v>0</v>
      </c>
      <c r="U104" s="48" t="s">
        <v>2044</v>
      </c>
      <c r="V104" s="48" t="s">
        <v>2044</v>
      </c>
      <c r="W104" s="49" t="s">
        <v>1742</v>
      </c>
    </row>
    <row r="105" spans="1:23" ht="13.8">
      <c r="A105" s="32" t="s">
        <v>86</v>
      </c>
      <c r="B105" s="30">
        <v>100197</v>
      </c>
      <c r="C105" s="33" t="s">
        <v>101</v>
      </c>
      <c r="D105" s="40" t="s">
        <v>2046</v>
      </c>
      <c r="E105" s="33" t="s">
        <v>146</v>
      </c>
      <c r="F105" s="41"/>
      <c r="G105" s="41">
        <v>0</v>
      </c>
      <c r="H105" s="41">
        <v>0</v>
      </c>
      <c r="I105" s="41">
        <v>0</v>
      </c>
      <c r="J105" s="41">
        <v>0</v>
      </c>
      <c r="K105" s="34" t="s">
        <v>189</v>
      </c>
      <c r="L105" s="30" t="s">
        <v>30</v>
      </c>
      <c r="M105" s="52" t="s">
        <v>247</v>
      </c>
      <c r="N105" s="55" t="s">
        <v>2101</v>
      </c>
      <c r="O105" s="33" t="s">
        <v>30</v>
      </c>
      <c r="P105" s="33" t="s">
        <v>1102</v>
      </c>
      <c r="Q105" s="35" t="s">
        <v>2044</v>
      </c>
      <c r="R105" s="49">
        <f t="shared" si="38"/>
        <v>0</v>
      </c>
      <c r="S105" s="48">
        <v>0</v>
      </c>
      <c r="T105" s="48">
        <v>0</v>
      </c>
      <c r="U105" s="48" t="s">
        <v>2044</v>
      </c>
      <c r="V105" s="48" t="s">
        <v>2044</v>
      </c>
      <c r="W105" s="49" t="s">
        <v>1742</v>
      </c>
    </row>
    <row r="106" spans="1:23" ht="13.8">
      <c r="A106" s="32" t="s">
        <v>86</v>
      </c>
      <c r="B106" s="30">
        <v>100197</v>
      </c>
      <c r="C106" s="33" t="s">
        <v>101</v>
      </c>
      <c r="D106" s="40" t="s">
        <v>2046</v>
      </c>
      <c r="E106" s="33" t="s">
        <v>146</v>
      </c>
      <c r="F106" s="41"/>
      <c r="G106" s="41">
        <v>0</v>
      </c>
      <c r="H106" s="41">
        <v>0</v>
      </c>
      <c r="I106" s="41">
        <v>0</v>
      </c>
      <c r="J106" s="41">
        <v>0</v>
      </c>
      <c r="K106" s="34" t="s">
        <v>189</v>
      </c>
      <c r="L106" s="30" t="s">
        <v>30</v>
      </c>
      <c r="M106" s="52" t="s">
        <v>248</v>
      </c>
      <c r="N106" s="55" t="s">
        <v>2102</v>
      </c>
      <c r="O106" s="33" t="s">
        <v>30</v>
      </c>
      <c r="P106" s="33" t="s">
        <v>1103</v>
      </c>
      <c r="Q106" s="35" t="s">
        <v>2044</v>
      </c>
      <c r="R106" s="49">
        <f t="shared" si="38"/>
        <v>0</v>
      </c>
      <c r="S106" s="48">
        <v>0</v>
      </c>
      <c r="T106" s="48">
        <v>0</v>
      </c>
      <c r="U106" s="48" t="s">
        <v>2044</v>
      </c>
      <c r="V106" s="48" t="s">
        <v>2044</v>
      </c>
      <c r="W106" s="49" t="s">
        <v>1742</v>
      </c>
    </row>
    <row r="107" spans="1:23" ht="13.8">
      <c r="A107" s="32" t="s">
        <v>87</v>
      </c>
      <c r="B107" s="30">
        <v>100197</v>
      </c>
      <c r="C107" s="33" t="s">
        <v>101</v>
      </c>
      <c r="D107" s="40" t="s">
        <v>2046</v>
      </c>
      <c r="E107" s="33" t="s">
        <v>146</v>
      </c>
      <c r="F107" s="41">
        <v>0</v>
      </c>
      <c r="G107" s="41">
        <v>4227100</v>
      </c>
      <c r="H107" s="41">
        <v>0</v>
      </c>
      <c r="I107" s="41">
        <v>0</v>
      </c>
      <c r="J107" s="41">
        <v>0</v>
      </c>
      <c r="K107" s="34" t="s">
        <v>189</v>
      </c>
      <c r="L107" s="30" t="s">
        <v>30</v>
      </c>
      <c r="M107" s="52" t="s">
        <v>249</v>
      </c>
      <c r="N107" s="55" t="s">
        <v>2103</v>
      </c>
      <c r="O107" s="33" t="s">
        <v>30</v>
      </c>
      <c r="P107" s="33" t="s">
        <v>1104</v>
      </c>
      <c r="Q107" s="35" t="s">
        <v>2044</v>
      </c>
      <c r="R107" s="49">
        <f t="shared" si="38"/>
        <v>4227100</v>
      </c>
      <c r="S107" s="48">
        <v>0</v>
      </c>
      <c r="T107" s="48">
        <v>0</v>
      </c>
      <c r="U107" s="48" t="s">
        <v>2044</v>
      </c>
      <c r="V107" s="48" t="s">
        <v>2044</v>
      </c>
      <c r="W107" s="49" t="s">
        <v>1742</v>
      </c>
    </row>
    <row r="108" spans="1:23" ht="13.8">
      <c r="A108" s="32" t="s">
        <v>86</v>
      </c>
      <c r="B108" s="30">
        <v>100197</v>
      </c>
      <c r="C108" s="33" t="s">
        <v>101</v>
      </c>
      <c r="D108" s="40" t="s">
        <v>2046</v>
      </c>
      <c r="E108" s="33" t="s">
        <v>146</v>
      </c>
      <c r="F108" s="41"/>
      <c r="G108" s="41">
        <v>0</v>
      </c>
      <c r="H108" s="41">
        <v>0</v>
      </c>
      <c r="I108" s="41">
        <v>0</v>
      </c>
      <c r="J108" s="41">
        <v>0</v>
      </c>
      <c r="K108" s="34" t="s">
        <v>189</v>
      </c>
      <c r="L108" s="30" t="s">
        <v>30</v>
      </c>
      <c r="M108" s="52" t="s">
        <v>250</v>
      </c>
      <c r="N108" s="55" t="s">
        <v>2104</v>
      </c>
      <c r="O108" s="33" t="s">
        <v>30</v>
      </c>
      <c r="P108" s="33" t="s">
        <v>1105</v>
      </c>
      <c r="Q108" s="35" t="s">
        <v>2044</v>
      </c>
      <c r="R108" s="49">
        <f t="shared" si="38"/>
        <v>0</v>
      </c>
      <c r="S108" s="48">
        <v>0</v>
      </c>
      <c r="T108" s="48">
        <v>0</v>
      </c>
      <c r="U108" s="48" t="s">
        <v>2044</v>
      </c>
      <c r="V108" s="48" t="s">
        <v>2044</v>
      </c>
      <c r="W108" s="49" t="s">
        <v>1742</v>
      </c>
    </row>
    <row r="109" spans="1:23" ht="13.8">
      <c r="A109" s="32" t="s">
        <v>86</v>
      </c>
      <c r="B109" s="30">
        <v>100197</v>
      </c>
      <c r="C109" s="33" t="s">
        <v>101</v>
      </c>
      <c r="D109" s="40" t="s">
        <v>2046</v>
      </c>
      <c r="E109" s="33" t="s">
        <v>146</v>
      </c>
      <c r="F109" s="41"/>
      <c r="G109" s="41">
        <v>0</v>
      </c>
      <c r="H109" s="41">
        <v>0</v>
      </c>
      <c r="I109" s="41">
        <v>0</v>
      </c>
      <c r="J109" s="41">
        <v>0</v>
      </c>
      <c r="K109" s="34" t="s">
        <v>189</v>
      </c>
      <c r="L109" s="30" t="s">
        <v>30</v>
      </c>
      <c r="M109" s="52" t="s">
        <v>251</v>
      </c>
      <c r="N109" s="55" t="s">
        <v>2105</v>
      </c>
      <c r="O109" s="33" t="s">
        <v>30</v>
      </c>
      <c r="P109" s="33" t="s">
        <v>1103</v>
      </c>
      <c r="Q109" s="35" t="s">
        <v>2044</v>
      </c>
      <c r="R109" s="49">
        <f t="shared" si="38"/>
        <v>0</v>
      </c>
      <c r="S109" s="48">
        <v>0</v>
      </c>
      <c r="T109" s="48">
        <v>0</v>
      </c>
      <c r="U109" s="48" t="s">
        <v>2044</v>
      </c>
      <c r="V109" s="48" t="s">
        <v>2044</v>
      </c>
      <c r="W109" s="49" t="s">
        <v>1742</v>
      </c>
    </row>
    <row r="110" spans="1:23" ht="13.8">
      <c r="A110" s="32" t="s">
        <v>86</v>
      </c>
      <c r="B110" s="30">
        <v>100197</v>
      </c>
      <c r="C110" s="33" t="s">
        <v>101</v>
      </c>
      <c r="D110" s="40" t="s">
        <v>2046</v>
      </c>
      <c r="E110" s="33" t="s">
        <v>146</v>
      </c>
      <c r="F110" s="41"/>
      <c r="G110" s="41">
        <v>0</v>
      </c>
      <c r="H110" s="41">
        <v>0</v>
      </c>
      <c r="I110" s="41">
        <v>0</v>
      </c>
      <c r="J110" s="41">
        <v>0</v>
      </c>
      <c r="K110" s="34" t="s">
        <v>189</v>
      </c>
      <c r="L110" s="30" t="s">
        <v>30</v>
      </c>
      <c r="M110" s="52" t="s">
        <v>252</v>
      </c>
      <c r="N110" s="55" t="s">
        <v>2106</v>
      </c>
      <c r="O110" s="33" t="s">
        <v>30</v>
      </c>
      <c r="P110" s="33" t="s">
        <v>1106</v>
      </c>
      <c r="Q110" s="35" t="s">
        <v>2044</v>
      </c>
      <c r="R110" s="49">
        <f t="shared" si="38"/>
        <v>0</v>
      </c>
      <c r="S110" s="48">
        <v>0</v>
      </c>
      <c r="T110" s="48">
        <v>0</v>
      </c>
      <c r="U110" s="48" t="s">
        <v>2044</v>
      </c>
      <c r="V110" s="48" t="s">
        <v>2044</v>
      </c>
      <c r="W110" s="49" t="s">
        <v>1742</v>
      </c>
    </row>
    <row r="111" spans="1:23" ht="13.8">
      <c r="A111" s="32" t="s">
        <v>86</v>
      </c>
      <c r="B111" s="30">
        <v>100197</v>
      </c>
      <c r="C111" s="33" t="s">
        <v>101</v>
      </c>
      <c r="D111" s="40" t="s">
        <v>2046</v>
      </c>
      <c r="E111" s="33" t="s">
        <v>146</v>
      </c>
      <c r="F111" s="41"/>
      <c r="G111" s="41">
        <v>0</v>
      </c>
      <c r="H111" s="41">
        <v>0</v>
      </c>
      <c r="I111" s="41">
        <v>0</v>
      </c>
      <c r="J111" s="41">
        <v>0</v>
      </c>
      <c r="K111" s="34" t="s">
        <v>189</v>
      </c>
      <c r="L111" s="30" t="s">
        <v>30</v>
      </c>
      <c r="M111" s="52" t="s">
        <v>253</v>
      </c>
      <c r="N111" s="55" t="s">
        <v>2107</v>
      </c>
      <c r="O111" s="33" t="s">
        <v>30</v>
      </c>
      <c r="P111" s="33" t="s">
        <v>1103</v>
      </c>
      <c r="Q111" s="35" t="s">
        <v>2044</v>
      </c>
      <c r="R111" s="49">
        <f t="shared" si="38"/>
        <v>0</v>
      </c>
      <c r="S111" s="48">
        <v>0</v>
      </c>
      <c r="T111" s="48">
        <v>0</v>
      </c>
      <c r="U111" s="48" t="s">
        <v>2044</v>
      </c>
      <c r="V111" s="48" t="s">
        <v>2044</v>
      </c>
      <c r="W111" s="49" t="s">
        <v>1742</v>
      </c>
    </row>
    <row r="112" spans="1:23" ht="13.8">
      <c r="A112" s="32" t="s">
        <v>86</v>
      </c>
      <c r="B112" s="30">
        <v>100197</v>
      </c>
      <c r="C112" s="33" t="s">
        <v>101</v>
      </c>
      <c r="D112" s="40" t="s">
        <v>2046</v>
      </c>
      <c r="E112" s="33" t="s">
        <v>146</v>
      </c>
      <c r="F112" s="41"/>
      <c r="G112" s="41">
        <v>0</v>
      </c>
      <c r="H112" s="41">
        <v>0</v>
      </c>
      <c r="I112" s="41">
        <v>0</v>
      </c>
      <c r="J112" s="41">
        <v>0</v>
      </c>
      <c r="K112" s="34" t="s">
        <v>189</v>
      </c>
      <c r="L112" s="30" t="s">
        <v>30</v>
      </c>
      <c r="M112" s="52" t="s">
        <v>254</v>
      </c>
      <c r="N112" s="55" t="s">
        <v>2108</v>
      </c>
      <c r="O112" s="33" t="s">
        <v>30</v>
      </c>
      <c r="P112" s="33" t="s">
        <v>1107</v>
      </c>
      <c r="Q112" s="35" t="s">
        <v>2044</v>
      </c>
      <c r="R112" s="49">
        <f t="shared" si="38"/>
        <v>0</v>
      </c>
      <c r="S112" s="48">
        <v>0</v>
      </c>
      <c r="T112" s="48">
        <v>0</v>
      </c>
      <c r="U112" s="48" t="s">
        <v>2044</v>
      </c>
      <c r="V112" s="48" t="s">
        <v>2044</v>
      </c>
      <c r="W112" s="49" t="s">
        <v>1742</v>
      </c>
    </row>
    <row r="113" spans="1:23" ht="13.8">
      <c r="A113" s="32" t="s">
        <v>86</v>
      </c>
      <c r="B113" s="30">
        <v>100197</v>
      </c>
      <c r="C113" s="33" t="s">
        <v>101</v>
      </c>
      <c r="D113" s="40" t="s">
        <v>2046</v>
      </c>
      <c r="E113" s="33" t="s">
        <v>146</v>
      </c>
      <c r="F113" s="41"/>
      <c r="G113" s="41">
        <v>0</v>
      </c>
      <c r="H113" s="41">
        <v>0</v>
      </c>
      <c r="I113" s="41">
        <v>0</v>
      </c>
      <c r="J113" s="41">
        <v>0</v>
      </c>
      <c r="K113" s="34" t="s">
        <v>189</v>
      </c>
      <c r="L113" s="30" t="s">
        <v>30</v>
      </c>
      <c r="M113" s="52" t="s">
        <v>255</v>
      </c>
      <c r="N113" s="55" t="s">
        <v>2109</v>
      </c>
      <c r="O113" s="33" t="s">
        <v>30</v>
      </c>
      <c r="P113" s="33" t="s">
        <v>1108</v>
      </c>
      <c r="Q113" s="35" t="s">
        <v>2044</v>
      </c>
      <c r="R113" s="49">
        <f t="shared" si="38"/>
        <v>0</v>
      </c>
      <c r="S113" s="48">
        <v>0</v>
      </c>
      <c r="T113" s="48">
        <v>0</v>
      </c>
      <c r="U113" s="48" t="s">
        <v>2044</v>
      </c>
      <c r="V113" s="48" t="s">
        <v>2044</v>
      </c>
      <c r="W113" s="49" t="s">
        <v>1742</v>
      </c>
    </row>
    <row r="114" spans="1:23" ht="13.8">
      <c r="A114" s="32" t="s">
        <v>86</v>
      </c>
      <c r="B114" s="30">
        <v>100197</v>
      </c>
      <c r="C114" s="33" t="s">
        <v>101</v>
      </c>
      <c r="D114" s="40" t="s">
        <v>2046</v>
      </c>
      <c r="E114" s="33" t="s">
        <v>146</v>
      </c>
      <c r="F114" s="41"/>
      <c r="G114" s="41">
        <v>0</v>
      </c>
      <c r="H114" s="41">
        <v>0</v>
      </c>
      <c r="I114" s="41">
        <v>0</v>
      </c>
      <c r="J114" s="41">
        <v>0</v>
      </c>
      <c r="K114" s="34" t="s">
        <v>189</v>
      </c>
      <c r="L114" s="30" t="s">
        <v>30</v>
      </c>
      <c r="M114" s="52" t="s">
        <v>256</v>
      </c>
      <c r="N114" s="55" t="s">
        <v>2110</v>
      </c>
      <c r="O114" s="33" t="s">
        <v>30</v>
      </c>
      <c r="P114" s="33" t="s">
        <v>1108</v>
      </c>
      <c r="Q114" s="35" t="s">
        <v>2044</v>
      </c>
      <c r="R114" s="49">
        <f t="shared" si="38"/>
        <v>0</v>
      </c>
      <c r="S114" s="48">
        <v>0</v>
      </c>
      <c r="T114" s="48">
        <v>0</v>
      </c>
      <c r="U114" s="48" t="s">
        <v>2044</v>
      </c>
      <c r="V114" s="48" t="s">
        <v>2044</v>
      </c>
      <c r="W114" s="49" t="s">
        <v>1742</v>
      </c>
    </row>
    <row r="115" spans="1:23" ht="13.8">
      <c r="A115" s="32" t="s">
        <v>86</v>
      </c>
      <c r="B115" s="30">
        <v>100197</v>
      </c>
      <c r="C115" s="33" t="s">
        <v>101</v>
      </c>
      <c r="D115" s="40" t="s">
        <v>2046</v>
      </c>
      <c r="E115" s="33" t="s">
        <v>146</v>
      </c>
      <c r="F115" s="41"/>
      <c r="G115" s="41">
        <v>0</v>
      </c>
      <c r="H115" s="41">
        <v>0</v>
      </c>
      <c r="I115" s="41">
        <v>0</v>
      </c>
      <c r="J115" s="41">
        <v>0</v>
      </c>
      <c r="K115" s="34" t="s">
        <v>189</v>
      </c>
      <c r="L115" s="30" t="s">
        <v>30</v>
      </c>
      <c r="M115" s="52" t="s">
        <v>257</v>
      </c>
      <c r="N115" s="55" t="s">
        <v>2111</v>
      </c>
      <c r="O115" s="33" t="s">
        <v>30</v>
      </c>
      <c r="P115" s="33" t="s">
        <v>1103</v>
      </c>
      <c r="Q115" s="35" t="s">
        <v>2044</v>
      </c>
      <c r="R115" s="49">
        <f t="shared" si="38"/>
        <v>0</v>
      </c>
      <c r="S115" s="48">
        <v>0</v>
      </c>
      <c r="T115" s="48">
        <v>0</v>
      </c>
      <c r="U115" s="48" t="s">
        <v>2044</v>
      </c>
      <c r="V115" s="48" t="s">
        <v>2044</v>
      </c>
      <c r="W115" s="49" t="s">
        <v>1742</v>
      </c>
    </row>
    <row r="116" spans="1:23" ht="13.8">
      <c r="A116" s="32" t="s">
        <v>86</v>
      </c>
      <c r="B116" s="30">
        <v>100197</v>
      </c>
      <c r="C116" s="33" t="s">
        <v>101</v>
      </c>
      <c r="D116" s="40" t="s">
        <v>2046</v>
      </c>
      <c r="E116" s="33" t="s">
        <v>146</v>
      </c>
      <c r="F116" s="41"/>
      <c r="G116" s="41">
        <v>0</v>
      </c>
      <c r="H116" s="41">
        <v>0</v>
      </c>
      <c r="I116" s="41">
        <v>0</v>
      </c>
      <c r="J116" s="41">
        <v>0</v>
      </c>
      <c r="K116" s="34" t="s">
        <v>189</v>
      </c>
      <c r="L116" s="30" t="s">
        <v>30</v>
      </c>
      <c r="M116" s="52" t="s">
        <v>258</v>
      </c>
      <c r="N116" s="55" t="s">
        <v>2112</v>
      </c>
      <c r="O116" s="33" t="s">
        <v>30</v>
      </c>
      <c r="P116" s="33" t="s">
        <v>1109</v>
      </c>
      <c r="Q116" s="35" t="s">
        <v>2044</v>
      </c>
      <c r="R116" s="49">
        <f t="shared" si="38"/>
        <v>0</v>
      </c>
      <c r="S116" s="48">
        <v>0</v>
      </c>
      <c r="T116" s="48">
        <v>0</v>
      </c>
      <c r="U116" s="48" t="s">
        <v>2044</v>
      </c>
      <c r="V116" s="48" t="s">
        <v>2044</v>
      </c>
      <c r="W116" s="49" t="s">
        <v>1742</v>
      </c>
    </row>
    <row r="117" spans="1:23" ht="13.8">
      <c r="A117" s="32" t="s">
        <v>86</v>
      </c>
      <c r="B117" s="30">
        <v>100197</v>
      </c>
      <c r="C117" s="33" t="s">
        <v>101</v>
      </c>
      <c r="D117" s="40" t="s">
        <v>2046</v>
      </c>
      <c r="E117" s="33" t="s">
        <v>146</v>
      </c>
      <c r="F117" s="41"/>
      <c r="G117" s="41">
        <v>0</v>
      </c>
      <c r="H117" s="41">
        <v>0</v>
      </c>
      <c r="I117" s="41">
        <v>0</v>
      </c>
      <c r="J117" s="41">
        <v>0</v>
      </c>
      <c r="K117" s="34" t="s">
        <v>189</v>
      </c>
      <c r="L117" s="30" t="s">
        <v>30</v>
      </c>
      <c r="M117" s="52" t="s">
        <v>259</v>
      </c>
      <c r="N117" s="55" t="s">
        <v>2113</v>
      </c>
      <c r="O117" s="33" t="s">
        <v>30</v>
      </c>
      <c r="P117" s="33" t="s">
        <v>1110</v>
      </c>
      <c r="Q117" s="35" t="s">
        <v>2044</v>
      </c>
      <c r="R117" s="49">
        <f t="shared" si="38"/>
        <v>0</v>
      </c>
      <c r="S117" s="48">
        <v>0</v>
      </c>
      <c r="T117" s="48">
        <v>0</v>
      </c>
      <c r="U117" s="48" t="s">
        <v>2044</v>
      </c>
      <c r="V117" s="48" t="s">
        <v>2044</v>
      </c>
      <c r="W117" s="49" t="s">
        <v>1742</v>
      </c>
    </row>
    <row r="118" spans="1:23" ht="13.8">
      <c r="A118" s="32" t="s">
        <v>86</v>
      </c>
      <c r="B118" s="30">
        <v>100197</v>
      </c>
      <c r="C118" s="33" t="s">
        <v>101</v>
      </c>
      <c r="D118" s="40" t="s">
        <v>2046</v>
      </c>
      <c r="E118" s="33" t="s">
        <v>146</v>
      </c>
      <c r="F118" s="41"/>
      <c r="G118" s="41">
        <v>0</v>
      </c>
      <c r="H118" s="41">
        <v>0</v>
      </c>
      <c r="I118" s="41">
        <v>0</v>
      </c>
      <c r="J118" s="41">
        <v>0</v>
      </c>
      <c r="K118" s="34" t="s">
        <v>189</v>
      </c>
      <c r="L118" s="30" t="s">
        <v>30</v>
      </c>
      <c r="M118" s="52" t="s">
        <v>260</v>
      </c>
      <c r="N118" s="55" t="s">
        <v>2114</v>
      </c>
      <c r="O118" s="33" t="s">
        <v>30</v>
      </c>
      <c r="P118" s="33" t="s">
        <v>1111</v>
      </c>
      <c r="Q118" s="35" t="s">
        <v>2044</v>
      </c>
      <c r="R118" s="49">
        <f t="shared" si="38"/>
        <v>0</v>
      </c>
      <c r="S118" s="48">
        <v>0</v>
      </c>
      <c r="T118" s="48">
        <v>0</v>
      </c>
      <c r="U118" s="48" t="s">
        <v>2044</v>
      </c>
      <c r="V118" s="48" t="s">
        <v>2044</v>
      </c>
      <c r="W118" s="49" t="s">
        <v>1742</v>
      </c>
    </row>
    <row r="119" spans="1:23" ht="13.8">
      <c r="A119" s="32" t="s">
        <v>87</v>
      </c>
      <c r="B119" s="30">
        <v>100197</v>
      </c>
      <c r="C119" s="33" t="s">
        <v>101</v>
      </c>
      <c r="D119" s="40" t="s">
        <v>2046</v>
      </c>
      <c r="E119" s="33" t="s">
        <v>152</v>
      </c>
      <c r="F119" s="41">
        <v>0</v>
      </c>
      <c r="G119" s="41">
        <v>17437300</v>
      </c>
      <c r="H119" s="41">
        <v>0</v>
      </c>
      <c r="I119" s="41">
        <v>0</v>
      </c>
      <c r="J119" s="41">
        <v>0</v>
      </c>
      <c r="K119" s="34" t="s">
        <v>189</v>
      </c>
      <c r="L119" s="30" t="s">
        <v>30</v>
      </c>
      <c r="M119" s="52" t="s">
        <v>1753</v>
      </c>
      <c r="N119" s="55" t="s">
        <v>2115</v>
      </c>
      <c r="O119" s="33" t="s">
        <v>30</v>
      </c>
      <c r="P119" s="33" t="s">
        <v>1876</v>
      </c>
      <c r="Q119" s="35" t="s">
        <v>2044</v>
      </c>
      <c r="R119" s="49">
        <f t="shared" si="38"/>
        <v>17437300</v>
      </c>
      <c r="S119" s="48">
        <v>0</v>
      </c>
      <c r="T119" s="48">
        <v>0</v>
      </c>
      <c r="U119" s="48" t="s">
        <v>2044</v>
      </c>
      <c r="V119" s="48" t="s">
        <v>2044</v>
      </c>
      <c r="W119" s="49" t="s">
        <v>1742</v>
      </c>
    </row>
    <row r="120" spans="1:23" ht="13.8">
      <c r="A120" s="32" t="s">
        <v>86</v>
      </c>
      <c r="B120" s="30">
        <v>100197</v>
      </c>
      <c r="C120" s="33" t="s">
        <v>101</v>
      </c>
      <c r="D120" s="40" t="s">
        <v>2046</v>
      </c>
      <c r="E120" s="33" t="s">
        <v>146</v>
      </c>
      <c r="F120" s="41">
        <v>0</v>
      </c>
      <c r="G120" s="41">
        <v>0</v>
      </c>
      <c r="H120" s="41">
        <v>0</v>
      </c>
      <c r="I120" s="41">
        <v>0</v>
      </c>
      <c r="J120" s="41">
        <v>0</v>
      </c>
      <c r="K120" s="34" t="s">
        <v>189</v>
      </c>
      <c r="L120" s="30" t="s">
        <v>190</v>
      </c>
      <c r="M120" s="52" t="s">
        <v>261</v>
      </c>
      <c r="N120" s="55" t="s">
        <v>2116</v>
      </c>
      <c r="O120" s="33" t="s">
        <v>190</v>
      </c>
      <c r="P120" s="33" t="s">
        <v>1112</v>
      </c>
      <c r="Q120" s="35" t="s">
        <v>2044</v>
      </c>
      <c r="R120" s="49">
        <f t="shared" si="38"/>
        <v>0</v>
      </c>
      <c r="S120" s="48">
        <v>0</v>
      </c>
      <c r="T120" s="48">
        <v>0</v>
      </c>
      <c r="U120" s="48" t="s">
        <v>2044</v>
      </c>
      <c r="V120" s="48" t="s">
        <v>2044</v>
      </c>
      <c r="W120" s="49" t="s">
        <v>1742</v>
      </c>
    </row>
    <row r="121" spans="1:23" ht="13.8">
      <c r="A121" s="32" t="s">
        <v>86</v>
      </c>
      <c r="B121" s="30">
        <v>100197</v>
      </c>
      <c r="C121" s="33" t="s">
        <v>101</v>
      </c>
      <c r="D121" s="40" t="s">
        <v>2046</v>
      </c>
      <c r="E121" s="33" t="s">
        <v>146</v>
      </c>
      <c r="F121" s="41">
        <f>SUM(F122:F126)</f>
        <v>0</v>
      </c>
      <c r="G121" s="41">
        <f>SUM(G122:G126)</f>
        <v>48200</v>
      </c>
      <c r="H121" s="41">
        <f aca="true" t="shared" si="40" ref="H121:J121">SUM(H122:H126)</f>
        <v>0</v>
      </c>
      <c r="I121" s="41">
        <f t="shared" si="40"/>
        <v>0</v>
      </c>
      <c r="J121" s="41">
        <f t="shared" si="40"/>
        <v>0</v>
      </c>
      <c r="K121" s="34" t="s">
        <v>189</v>
      </c>
      <c r="L121" s="30" t="s">
        <v>190</v>
      </c>
      <c r="M121" s="52" t="s">
        <v>262</v>
      </c>
      <c r="N121" s="55" t="s">
        <v>2117</v>
      </c>
      <c r="O121" s="33" t="s">
        <v>190</v>
      </c>
      <c r="P121" s="33" t="s">
        <v>1093</v>
      </c>
      <c r="Q121" s="35" t="s">
        <v>2044</v>
      </c>
      <c r="R121" s="49">
        <f t="shared" si="38"/>
        <v>48200</v>
      </c>
      <c r="S121" s="48">
        <v>0</v>
      </c>
      <c r="T121" s="48">
        <v>0</v>
      </c>
      <c r="U121" s="48" t="s">
        <v>2044</v>
      </c>
      <c r="V121" s="48" t="s">
        <v>2044</v>
      </c>
      <c r="W121" s="49" t="s">
        <v>1742</v>
      </c>
    </row>
    <row r="122" spans="1:23" ht="13.8">
      <c r="A122" s="32" t="s">
        <v>86</v>
      </c>
      <c r="B122" s="30">
        <v>100197</v>
      </c>
      <c r="C122" s="33" t="s">
        <v>101</v>
      </c>
      <c r="D122" s="40" t="s">
        <v>2046</v>
      </c>
      <c r="E122" s="33" t="s">
        <v>146</v>
      </c>
      <c r="F122" s="41">
        <v>0</v>
      </c>
      <c r="G122" s="41">
        <v>0</v>
      </c>
      <c r="H122" s="41">
        <v>0</v>
      </c>
      <c r="I122" s="41">
        <v>0</v>
      </c>
      <c r="J122" s="41">
        <v>0</v>
      </c>
      <c r="K122" s="34" t="s">
        <v>189</v>
      </c>
      <c r="L122" s="30" t="s">
        <v>30</v>
      </c>
      <c r="M122" s="52" t="s">
        <v>263</v>
      </c>
      <c r="N122" s="55" t="s">
        <v>2118</v>
      </c>
      <c r="O122" s="33" t="s">
        <v>30</v>
      </c>
      <c r="P122" s="33" t="s">
        <v>1109</v>
      </c>
      <c r="Q122" s="35" t="s">
        <v>2044</v>
      </c>
      <c r="R122" s="49">
        <f t="shared" si="38"/>
        <v>0</v>
      </c>
      <c r="S122" s="48">
        <v>0</v>
      </c>
      <c r="T122" s="48">
        <v>0</v>
      </c>
      <c r="U122" s="48" t="s">
        <v>2044</v>
      </c>
      <c r="V122" s="48" t="s">
        <v>2044</v>
      </c>
      <c r="W122" s="49" t="s">
        <v>1740</v>
      </c>
    </row>
    <row r="123" spans="1:23" ht="13.8">
      <c r="A123" s="32" t="s">
        <v>86</v>
      </c>
      <c r="B123" s="30">
        <v>100197</v>
      </c>
      <c r="C123" s="33" t="s">
        <v>101</v>
      </c>
      <c r="D123" s="40" t="s">
        <v>2046</v>
      </c>
      <c r="E123" s="33" t="s">
        <v>146</v>
      </c>
      <c r="F123" s="41">
        <v>0</v>
      </c>
      <c r="G123" s="41">
        <v>0</v>
      </c>
      <c r="H123" s="41">
        <v>0</v>
      </c>
      <c r="I123" s="41">
        <v>0</v>
      </c>
      <c r="J123" s="41">
        <v>0</v>
      </c>
      <c r="K123" s="34" t="s">
        <v>189</v>
      </c>
      <c r="L123" s="30" t="s">
        <v>30</v>
      </c>
      <c r="M123" s="52" t="s">
        <v>264</v>
      </c>
      <c r="N123" s="55" t="s">
        <v>2119</v>
      </c>
      <c r="O123" s="33" t="s">
        <v>30</v>
      </c>
      <c r="P123" s="33" t="s">
        <v>1113</v>
      </c>
      <c r="Q123" s="35" t="s">
        <v>2044</v>
      </c>
      <c r="R123" s="49">
        <f t="shared" si="38"/>
        <v>0</v>
      </c>
      <c r="S123" s="48">
        <v>0</v>
      </c>
      <c r="T123" s="48">
        <v>0</v>
      </c>
      <c r="U123" s="48" t="s">
        <v>2044</v>
      </c>
      <c r="V123" s="48" t="s">
        <v>2044</v>
      </c>
      <c r="W123" s="49" t="s">
        <v>1742</v>
      </c>
    </row>
    <row r="124" spans="1:23" ht="13.8">
      <c r="A124" s="32" t="s">
        <v>86</v>
      </c>
      <c r="B124" s="30">
        <v>100197</v>
      </c>
      <c r="C124" s="33" t="s">
        <v>101</v>
      </c>
      <c r="D124" s="40" t="s">
        <v>2046</v>
      </c>
      <c r="E124" s="33" t="s">
        <v>146</v>
      </c>
      <c r="F124" s="41">
        <v>0</v>
      </c>
      <c r="G124" s="41">
        <v>0</v>
      </c>
      <c r="H124" s="41">
        <v>0</v>
      </c>
      <c r="I124" s="41">
        <v>0</v>
      </c>
      <c r="J124" s="41">
        <v>0</v>
      </c>
      <c r="K124" s="34" t="s">
        <v>189</v>
      </c>
      <c r="L124" s="30" t="s">
        <v>30</v>
      </c>
      <c r="M124" s="52" t="s">
        <v>265</v>
      </c>
      <c r="N124" s="55" t="s">
        <v>2120</v>
      </c>
      <c r="O124" s="33" t="s">
        <v>30</v>
      </c>
      <c r="P124" s="33" t="s">
        <v>1114</v>
      </c>
      <c r="Q124" s="35" t="s">
        <v>2044</v>
      </c>
      <c r="R124" s="49">
        <f t="shared" si="38"/>
        <v>0</v>
      </c>
      <c r="S124" s="48">
        <v>0</v>
      </c>
      <c r="T124" s="48">
        <v>0</v>
      </c>
      <c r="U124" s="48" t="s">
        <v>2044</v>
      </c>
      <c r="V124" s="48" t="s">
        <v>2044</v>
      </c>
      <c r="W124" s="49" t="s">
        <v>1742</v>
      </c>
    </row>
    <row r="125" spans="1:23" ht="13.8">
      <c r="A125" s="32" t="s">
        <v>86</v>
      </c>
      <c r="B125" s="30">
        <v>100197</v>
      </c>
      <c r="C125" s="33" t="s">
        <v>101</v>
      </c>
      <c r="D125" s="40" t="s">
        <v>2046</v>
      </c>
      <c r="E125" s="33" t="s">
        <v>146</v>
      </c>
      <c r="F125" s="41">
        <v>0</v>
      </c>
      <c r="G125" s="41">
        <v>0</v>
      </c>
      <c r="H125" s="41">
        <v>0</v>
      </c>
      <c r="I125" s="41">
        <v>0</v>
      </c>
      <c r="J125" s="41">
        <v>0</v>
      </c>
      <c r="K125" s="34" t="s">
        <v>189</v>
      </c>
      <c r="L125" s="30" t="s">
        <v>30</v>
      </c>
      <c r="M125" s="52" t="s">
        <v>266</v>
      </c>
      <c r="N125" s="55" t="s">
        <v>2117</v>
      </c>
      <c r="O125" s="33" t="s">
        <v>30</v>
      </c>
      <c r="P125" s="33" t="s">
        <v>1093</v>
      </c>
      <c r="Q125" s="35" t="s">
        <v>2044</v>
      </c>
      <c r="R125" s="49">
        <f t="shared" si="38"/>
        <v>0</v>
      </c>
      <c r="S125" s="48">
        <v>0</v>
      </c>
      <c r="T125" s="48">
        <v>0</v>
      </c>
      <c r="U125" s="48" t="s">
        <v>2044</v>
      </c>
      <c r="V125" s="48" t="s">
        <v>2044</v>
      </c>
      <c r="W125" s="49" t="s">
        <v>1742</v>
      </c>
    </row>
    <row r="126" spans="1:23" ht="13.8">
      <c r="A126" s="32" t="s">
        <v>87</v>
      </c>
      <c r="B126" s="30">
        <v>100197</v>
      </c>
      <c r="C126" s="33" t="s">
        <v>101</v>
      </c>
      <c r="D126" s="40" t="s">
        <v>2046</v>
      </c>
      <c r="E126" s="33" t="s">
        <v>152</v>
      </c>
      <c r="F126" s="41">
        <v>0</v>
      </c>
      <c r="G126" s="41">
        <v>48200</v>
      </c>
      <c r="H126" s="41">
        <v>0</v>
      </c>
      <c r="I126" s="41">
        <v>0</v>
      </c>
      <c r="J126" s="41">
        <v>0</v>
      </c>
      <c r="K126" s="34" t="s">
        <v>189</v>
      </c>
      <c r="L126" s="30" t="s">
        <v>30</v>
      </c>
      <c r="M126" s="52" t="s">
        <v>1754</v>
      </c>
      <c r="N126" s="55" t="s">
        <v>2121</v>
      </c>
      <c r="O126" s="33" t="s">
        <v>30</v>
      </c>
      <c r="P126" s="33" t="s">
        <v>1876</v>
      </c>
      <c r="Q126" s="35" t="s">
        <v>2044</v>
      </c>
      <c r="R126" s="49">
        <f t="shared" si="38"/>
        <v>48200</v>
      </c>
      <c r="S126" s="48">
        <v>0</v>
      </c>
      <c r="T126" s="48">
        <v>0</v>
      </c>
      <c r="U126" s="48" t="s">
        <v>2044</v>
      </c>
      <c r="V126" s="48" t="s">
        <v>2044</v>
      </c>
      <c r="W126" s="49" t="s">
        <v>1740</v>
      </c>
    </row>
    <row r="127" spans="1:23" ht="13.8">
      <c r="A127" s="32" t="s">
        <v>86</v>
      </c>
      <c r="B127" s="30">
        <v>100197</v>
      </c>
      <c r="C127" s="33" t="s">
        <v>101</v>
      </c>
      <c r="D127" s="40" t="s">
        <v>2046</v>
      </c>
      <c r="E127" s="33" t="s">
        <v>146</v>
      </c>
      <c r="F127" s="41"/>
      <c r="G127" s="41">
        <v>0</v>
      </c>
      <c r="H127" s="41">
        <v>0</v>
      </c>
      <c r="I127" s="41">
        <v>0</v>
      </c>
      <c r="J127" s="41">
        <v>0</v>
      </c>
      <c r="K127" s="34" t="s">
        <v>189</v>
      </c>
      <c r="L127" s="30" t="s">
        <v>190</v>
      </c>
      <c r="M127" s="52" t="s">
        <v>267</v>
      </c>
      <c r="N127" s="55" t="s">
        <v>2122</v>
      </c>
      <c r="O127" s="33" t="s">
        <v>190</v>
      </c>
      <c r="P127" s="33" t="s">
        <v>1112</v>
      </c>
      <c r="Q127" s="35" t="s">
        <v>2044</v>
      </c>
      <c r="R127" s="49">
        <f t="shared" si="38"/>
        <v>0</v>
      </c>
      <c r="S127" s="48">
        <v>0</v>
      </c>
      <c r="T127" s="48">
        <v>0</v>
      </c>
      <c r="U127" s="48" t="s">
        <v>2044</v>
      </c>
      <c r="V127" s="48" t="s">
        <v>2044</v>
      </c>
      <c r="W127" s="49" t="s">
        <v>1740</v>
      </c>
    </row>
    <row r="128" spans="1:23" ht="11.25">
      <c r="A128" s="32" t="s">
        <v>86</v>
      </c>
      <c r="B128" s="30">
        <v>100198</v>
      </c>
      <c r="C128" s="33" t="s">
        <v>102</v>
      </c>
      <c r="D128" s="40" t="s">
        <v>2046</v>
      </c>
      <c r="E128" s="33" t="s">
        <v>146</v>
      </c>
      <c r="F128" s="41">
        <f>F129</f>
        <v>28276410.53</v>
      </c>
      <c r="G128" s="41">
        <f aca="true" t="shared" si="41" ref="G128:J128">G129</f>
        <v>99139417.5</v>
      </c>
      <c r="H128" s="41">
        <f t="shared" si="41"/>
        <v>36036414.16</v>
      </c>
      <c r="I128" s="41">
        <f t="shared" si="41"/>
        <v>36036414.16</v>
      </c>
      <c r="J128" s="41">
        <f t="shared" si="41"/>
        <v>36036414.16</v>
      </c>
      <c r="K128" s="34" t="s">
        <v>189</v>
      </c>
      <c r="L128" s="30" t="s">
        <v>27</v>
      </c>
      <c r="M128" s="52" t="s">
        <v>289</v>
      </c>
      <c r="N128" s="55" t="s">
        <v>289</v>
      </c>
      <c r="O128" s="33" t="s">
        <v>27</v>
      </c>
      <c r="P128" s="33" t="s">
        <v>1094</v>
      </c>
      <c r="Q128" s="35" t="s">
        <v>2044</v>
      </c>
      <c r="R128" s="47">
        <v>0</v>
      </c>
      <c r="S128" s="48">
        <v>0</v>
      </c>
      <c r="T128" s="48">
        <v>0</v>
      </c>
      <c r="U128" s="48" t="s">
        <v>2044</v>
      </c>
      <c r="V128" s="48" t="s">
        <v>2044</v>
      </c>
      <c r="W128" s="50" t="s">
        <v>1740</v>
      </c>
    </row>
    <row r="129" spans="1:23" ht="13.8">
      <c r="A129" s="32" t="s">
        <v>87</v>
      </c>
      <c r="B129" s="30">
        <v>100198</v>
      </c>
      <c r="C129" s="33" t="s">
        <v>102</v>
      </c>
      <c r="D129" s="40" t="s">
        <v>2046</v>
      </c>
      <c r="E129" s="33" t="s">
        <v>146</v>
      </c>
      <c r="F129" s="41">
        <f>F130+F132+F136+F153+F155+F157+F169+F172+F176+F195+F200</f>
        <v>28276410.53</v>
      </c>
      <c r="G129" s="41">
        <f aca="true" t="shared" si="42" ref="G129:I129">G130+G132+G136+G153+G155+G157+G169+G172+G176+G195+G200</f>
        <v>99139417.5</v>
      </c>
      <c r="H129" s="41">
        <f t="shared" si="42"/>
        <v>36036414.16</v>
      </c>
      <c r="I129" s="41">
        <f t="shared" si="42"/>
        <v>36036414.16</v>
      </c>
      <c r="J129" s="41">
        <f>J130+J132+J136+J153+J155+J157+J169+J172+J176+J195+J200</f>
        <v>36036414.16</v>
      </c>
      <c r="K129" s="34" t="s">
        <v>189</v>
      </c>
      <c r="L129" s="30" t="s">
        <v>191</v>
      </c>
      <c r="M129" s="52" t="s">
        <v>290</v>
      </c>
      <c r="N129" s="55" t="s">
        <v>290</v>
      </c>
      <c r="O129" s="33" t="s">
        <v>191</v>
      </c>
      <c r="P129" s="33" t="s">
        <v>1095</v>
      </c>
      <c r="Q129" s="35" t="s">
        <v>2044</v>
      </c>
      <c r="R129" s="47">
        <v>0</v>
      </c>
      <c r="S129" s="48">
        <v>0</v>
      </c>
      <c r="T129" s="48">
        <v>0</v>
      </c>
      <c r="U129" s="48" t="s">
        <v>2044</v>
      </c>
      <c r="V129" s="48" t="s">
        <v>2044</v>
      </c>
      <c r="W129" s="49" t="s">
        <v>1740</v>
      </c>
    </row>
    <row r="130" spans="1:23" ht="13.8">
      <c r="A130" s="32" t="s">
        <v>86</v>
      </c>
      <c r="B130" s="30">
        <v>100198</v>
      </c>
      <c r="C130" s="33" t="s">
        <v>102</v>
      </c>
      <c r="D130" s="40" t="s">
        <v>2046</v>
      </c>
      <c r="E130" s="33" t="s">
        <v>147</v>
      </c>
      <c r="F130" s="41">
        <f aca="true" t="shared" si="43" ref="F130:I130">F131</f>
        <v>15576410.530000001</v>
      </c>
      <c r="G130" s="41">
        <f t="shared" si="43"/>
        <v>15576410.530000001</v>
      </c>
      <c r="H130" s="41">
        <f t="shared" si="43"/>
        <v>10597770.54</v>
      </c>
      <c r="I130" s="41">
        <f t="shared" si="43"/>
        <v>10597770.54</v>
      </c>
      <c r="J130" s="41">
        <f>J131</f>
        <v>10597770.54</v>
      </c>
      <c r="K130" s="34" t="s">
        <v>189</v>
      </c>
      <c r="L130" s="30" t="s">
        <v>190</v>
      </c>
      <c r="M130" s="52" t="s">
        <v>268</v>
      </c>
      <c r="N130" s="55" t="s">
        <v>2123</v>
      </c>
      <c r="O130" s="33" t="s">
        <v>190</v>
      </c>
      <c r="P130" s="33" t="s">
        <v>1115</v>
      </c>
      <c r="Q130" s="35" t="s">
        <v>2044</v>
      </c>
      <c r="R130" s="49">
        <f t="shared" si="38"/>
        <v>62946132.68</v>
      </c>
      <c r="S130" s="48">
        <v>0</v>
      </c>
      <c r="T130" s="48">
        <v>50.400000000000006</v>
      </c>
      <c r="U130" s="48" t="s">
        <v>2044</v>
      </c>
      <c r="V130" s="48" t="s">
        <v>2044</v>
      </c>
      <c r="W130" s="49" t="s">
        <v>1740</v>
      </c>
    </row>
    <row r="131" spans="1:23" ht="13.8">
      <c r="A131" s="32" t="s">
        <v>87</v>
      </c>
      <c r="B131" s="30">
        <v>100198</v>
      </c>
      <c r="C131" s="33" t="s">
        <v>102</v>
      </c>
      <c r="D131" s="40" t="s">
        <v>2046</v>
      </c>
      <c r="E131" s="33" t="s">
        <v>147</v>
      </c>
      <c r="F131" s="41">
        <v>15576410.530000001</v>
      </c>
      <c r="G131" s="41">
        <v>15576410.530000001</v>
      </c>
      <c r="H131" s="41">
        <v>10597770.54</v>
      </c>
      <c r="I131" s="41">
        <v>10597770.54</v>
      </c>
      <c r="J131" s="41">
        <v>10597770.54</v>
      </c>
      <c r="K131" s="34" t="s">
        <v>189</v>
      </c>
      <c r="L131" s="30" t="s">
        <v>30</v>
      </c>
      <c r="M131" s="52" t="s">
        <v>268</v>
      </c>
      <c r="N131" s="55" t="s">
        <v>2123</v>
      </c>
      <c r="O131" s="33" t="s">
        <v>30</v>
      </c>
      <c r="P131" s="33" t="s">
        <v>1115</v>
      </c>
      <c r="Q131" s="35" t="s">
        <v>2044</v>
      </c>
      <c r="R131" s="49">
        <f t="shared" si="38"/>
        <v>62946132.68</v>
      </c>
      <c r="S131" s="48">
        <v>0</v>
      </c>
      <c r="T131" s="48">
        <v>50.400000000000006</v>
      </c>
      <c r="U131" s="48" t="s">
        <v>2044</v>
      </c>
      <c r="V131" s="48" t="s">
        <v>2044</v>
      </c>
      <c r="W131" s="49" t="s">
        <v>1740</v>
      </c>
    </row>
    <row r="132" spans="1:23" ht="13.8">
      <c r="A132" s="32" t="s">
        <v>86</v>
      </c>
      <c r="B132" s="30">
        <v>100198</v>
      </c>
      <c r="C132" s="33" t="s">
        <v>102</v>
      </c>
      <c r="D132" s="40" t="s">
        <v>2046</v>
      </c>
      <c r="E132" s="33" t="s">
        <v>148</v>
      </c>
      <c r="F132" s="41">
        <f>F133+F134+F135</f>
        <v>5000000</v>
      </c>
      <c r="G132" s="41">
        <f aca="true" t="shared" si="44" ref="G132:J132">G133+G134+G135</f>
        <v>9994259.120000001</v>
      </c>
      <c r="H132" s="41">
        <f t="shared" si="44"/>
        <v>5622438.52</v>
      </c>
      <c r="I132" s="41">
        <f t="shared" si="44"/>
        <v>5622438.52</v>
      </c>
      <c r="J132" s="41">
        <f t="shared" si="44"/>
        <v>5622438.52</v>
      </c>
      <c r="K132" s="34" t="s">
        <v>189</v>
      </c>
      <c r="L132" s="30" t="s">
        <v>190</v>
      </c>
      <c r="M132" s="52" t="s">
        <v>269</v>
      </c>
      <c r="N132" s="55" t="s">
        <v>2124</v>
      </c>
      <c r="O132" s="33" t="s">
        <v>190</v>
      </c>
      <c r="P132" s="33" t="s">
        <v>1116</v>
      </c>
      <c r="Q132" s="35" t="s">
        <v>2044</v>
      </c>
      <c r="R132" s="49">
        <f t="shared" si="38"/>
        <v>31861574.68</v>
      </c>
      <c r="S132" s="48">
        <v>100</v>
      </c>
      <c r="T132" s="48">
        <v>0</v>
      </c>
      <c r="U132" s="48" t="s">
        <v>2044</v>
      </c>
      <c r="V132" s="48" t="s">
        <v>2044</v>
      </c>
      <c r="W132" s="49" t="s">
        <v>1740</v>
      </c>
    </row>
    <row r="133" spans="1:23" ht="13.8">
      <c r="A133" s="32" t="s">
        <v>87</v>
      </c>
      <c r="B133" s="30">
        <v>100198</v>
      </c>
      <c r="C133" s="33" t="s">
        <v>102</v>
      </c>
      <c r="D133" s="40" t="s">
        <v>2046</v>
      </c>
      <c r="E133" s="33" t="s">
        <v>148</v>
      </c>
      <c r="F133" s="41">
        <v>5000000</v>
      </c>
      <c r="G133" s="41">
        <v>5000000</v>
      </c>
      <c r="H133" s="41">
        <v>5000000</v>
      </c>
      <c r="I133" s="41">
        <v>5000000</v>
      </c>
      <c r="J133" s="41">
        <v>5000000</v>
      </c>
      <c r="K133" s="34" t="s">
        <v>189</v>
      </c>
      <c r="L133" s="30" t="s">
        <v>30</v>
      </c>
      <c r="M133" s="52" t="s">
        <v>270</v>
      </c>
      <c r="N133" s="55" t="s">
        <v>2125</v>
      </c>
      <c r="O133" s="33" t="s">
        <v>30</v>
      </c>
      <c r="P133" s="33" t="s">
        <v>1117</v>
      </c>
      <c r="Q133" s="35" t="s">
        <v>2044</v>
      </c>
      <c r="R133" s="49">
        <f t="shared" si="38"/>
        <v>25000000</v>
      </c>
      <c r="S133" s="48">
        <v>100</v>
      </c>
      <c r="T133" s="48">
        <v>0</v>
      </c>
      <c r="U133" s="48" t="s">
        <v>2044</v>
      </c>
      <c r="V133" s="48" t="s">
        <v>2044</v>
      </c>
      <c r="W133" s="49" t="s">
        <v>1740</v>
      </c>
    </row>
    <row r="134" spans="1:23" ht="13.8">
      <c r="A134" s="32" t="s">
        <v>86</v>
      </c>
      <c r="B134" s="30">
        <v>100198</v>
      </c>
      <c r="C134" s="33" t="s">
        <v>102</v>
      </c>
      <c r="D134" s="40" t="s">
        <v>2046</v>
      </c>
      <c r="E134" s="33" t="s">
        <v>148</v>
      </c>
      <c r="F134" s="41">
        <v>0</v>
      </c>
      <c r="G134" s="41">
        <v>0</v>
      </c>
      <c r="H134" s="41">
        <v>0</v>
      </c>
      <c r="I134" s="41">
        <v>0</v>
      </c>
      <c r="J134" s="41">
        <v>0</v>
      </c>
      <c r="K134" s="34" t="s">
        <v>189</v>
      </c>
      <c r="L134" s="30" t="s">
        <v>30</v>
      </c>
      <c r="M134" s="52" t="s">
        <v>271</v>
      </c>
      <c r="N134" s="55" t="s">
        <v>2126</v>
      </c>
      <c r="O134" s="33" t="s">
        <v>30</v>
      </c>
      <c r="P134" s="33" t="s">
        <v>1118</v>
      </c>
      <c r="Q134" s="35" t="s">
        <v>2044</v>
      </c>
      <c r="R134" s="49">
        <f t="shared" si="38"/>
        <v>0</v>
      </c>
      <c r="S134" s="48">
        <v>100</v>
      </c>
      <c r="T134" s="48">
        <v>0</v>
      </c>
      <c r="U134" s="48" t="s">
        <v>2044</v>
      </c>
      <c r="V134" s="48" t="s">
        <v>2044</v>
      </c>
      <c r="W134" s="49" t="s">
        <v>1740</v>
      </c>
    </row>
    <row r="135" spans="1:23" ht="13.8">
      <c r="A135" s="32" t="s">
        <v>86</v>
      </c>
      <c r="B135" s="30">
        <v>100198</v>
      </c>
      <c r="C135" s="33" t="s">
        <v>102</v>
      </c>
      <c r="D135" s="40" t="s">
        <v>2046</v>
      </c>
      <c r="E135" s="33" t="s">
        <v>148</v>
      </c>
      <c r="F135" s="41">
        <v>0</v>
      </c>
      <c r="G135" s="41">
        <v>4994259.12</v>
      </c>
      <c r="H135" s="41">
        <v>622438.52</v>
      </c>
      <c r="I135" s="41">
        <v>622438.52</v>
      </c>
      <c r="J135" s="41">
        <v>622438.52</v>
      </c>
      <c r="K135" s="34" t="s">
        <v>189</v>
      </c>
      <c r="L135" s="30" t="s">
        <v>30</v>
      </c>
      <c r="M135" s="52" t="s">
        <v>272</v>
      </c>
      <c r="N135" s="55" t="s">
        <v>2127</v>
      </c>
      <c r="O135" s="33" t="s">
        <v>30</v>
      </c>
      <c r="P135" s="33" t="s">
        <v>1091</v>
      </c>
      <c r="Q135" s="35" t="s">
        <v>2044</v>
      </c>
      <c r="R135" s="49">
        <f t="shared" si="38"/>
        <v>6861574.68</v>
      </c>
      <c r="S135" s="48">
        <v>0</v>
      </c>
      <c r="T135" s="48">
        <v>0</v>
      </c>
      <c r="U135" s="48" t="s">
        <v>2044</v>
      </c>
      <c r="V135" s="48" t="s">
        <v>2044</v>
      </c>
      <c r="W135" s="49" t="s">
        <v>1740</v>
      </c>
    </row>
    <row r="136" spans="1:23" ht="13.8">
      <c r="A136" s="32" t="s">
        <v>86</v>
      </c>
      <c r="B136" s="30">
        <v>100198</v>
      </c>
      <c r="C136" s="33" t="s">
        <v>102</v>
      </c>
      <c r="D136" s="40" t="s">
        <v>2046</v>
      </c>
      <c r="E136" s="33" t="s">
        <v>146</v>
      </c>
      <c r="F136" s="41">
        <f aca="true" t="shared" si="45" ref="F136:I136">SUM(F137:F152)</f>
        <v>0</v>
      </c>
      <c r="G136" s="41">
        <f>SUM(G137:G152)</f>
        <v>29839751.84</v>
      </c>
      <c r="H136" s="41">
        <f t="shared" si="45"/>
        <v>7047162.49</v>
      </c>
      <c r="I136" s="41">
        <f t="shared" si="45"/>
        <v>7047162.49</v>
      </c>
      <c r="J136" s="41">
        <f>SUM(J137:J152)</f>
        <v>7047162.49</v>
      </c>
      <c r="K136" s="34" t="s">
        <v>189</v>
      </c>
      <c r="L136" s="30" t="s">
        <v>190</v>
      </c>
      <c r="M136" s="52" t="s">
        <v>273</v>
      </c>
      <c r="N136" s="55" t="s">
        <v>2128</v>
      </c>
      <c r="O136" s="33" t="s">
        <v>190</v>
      </c>
      <c r="P136" s="33" t="s">
        <v>1091</v>
      </c>
      <c r="Q136" s="35" t="s">
        <v>2044</v>
      </c>
      <c r="R136" s="49">
        <f t="shared" si="38"/>
        <v>50981239.31</v>
      </c>
      <c r="S136" s="48">
        <v>0</v>
      </c>
      <c r="T136" s="48">
        <v>0</v>
      </c>
      <c r="U136" s="48" t="s">
        <v>2044</v>
      </c>
      <c r="V136" s="48" t="s">
        <v>2044</v>
      </c>
      <c r="W136" s="49" t="s">
        <v>1742</v>
      </c>
    </row>
    <row r="137" spans="1:23" ht="13.8">
      <c r="A137" s="32" t="s">
        <v>86</v>
      </c>
      <c r="B137" s="30">
        <v>100198</v>
      </c>
      <c r="C137" s="33" t="s">
        <v>102</v>
      </c>
      <c r="D137" s="40" t="s">
        <v>2046</v>
      </c>
      <c r="E137" s="33" t="s">
        <v>149</v>
      </c>
      <c r="F137" s="41">
        <v>0</v>
      </c>
      <c r="G137" s="41">
        <v>2608210.26</v>
      </c>
      <c r="H137" s="41">
        <v>1799998.64</v>
      </c>
      <c r="I137" s="41">
        <v>1799998.64</v>
      </c>
      <c r="J137" s="41">
        <v>1799998.64</v>
      </c>
      <c r="K137" s="34" t="s">
        <v>189</v>
      </c>
      <c r="L137" s="30" t="s">
        <v>30</v>
      </c>
      <c r="M137" s="52" t="s">
        <v>274</v>
      </c>
      <c r="N137" s="55" t="s">
        <v>2129</v>
      </c>
      <c r="O137" s="33" t="s">
        <v>30</v>
      </c>
      <c r="P137" s="33" t="s">
        <v>1091</v>
      </c>
      <c r="Q137" s="35" t="s">
        <v>2044</v>
      </c>
      <c r="R137" s="49">
        <f t="shared" si="38"/>
        <v>8008206.179999999</v>
      </c>
      <c r="S137" s="48">
        <v>0</v>
      </c>
      <c r="T137" s="48">
        <v>81</v>
      </c>
      <c r="U137" s="48" t="s">
        <v>2044</v>
      </c>
      <c r="V137" s="48" t="s">
        <v>2044</v>
      </c>
      <c r="W137" s="49" t="s">
        <v>1740</v>
      </c>
    </row>
    <row r="138" spans="1:23" ht="13.8">
      <c r="A138" s="32" t="s">
        <v>87</v>
      </c>
      <c r="B138" s="30">
        <v>100198</v>
      </c>
      <c r="C138" s="33" t="s">
        <v>102</v>
      </c>
      <c r="D138" s="40" t="s">
        <v>2046</v>
      </c>
      <c r="E138" s="33" t="s">
        <v>150</v>
      </c>
      <c r="F138" s="41">
        <v>0</v>
      </c>
      <c r="G138" s="41">
        <v>591488.89</v>
      </c>
      <c r="H138" s="41">
        <v>0</v>
      </c>
      <c r="I138" s="41">
        <v>0</v>
      </c>
      <c r="J138" s="41">
        <v>0</v>
      </c>
      <c r="K138" s="34" t="s">
        <v>189</v>
      </c>
      <c r="L138" s="30" t="s">
        <v>30</v>
      </c>
      <c r="M138" s="52" t="s">
        <v>275</v>
      </c>
      <c r="N138" s="55" t="s">
        <v>2130</v>
      </c>
      <c r="O138" s="33" t="s">
        <v>30</v>
      </c>
      <c r="P138" s="33" t="s">
        <v>1119</v>
      </c>
      <c r="Q138" s="35" t="s">
        <v>2044</v>
      </c>
      <c r="R138" s="49">
        <f t="shared" si="38"/>
        <v>591488.89</v>
      </c>
      <c r="S138" s="48">
        <v>0</v>
      </c>
      <c r="T138" s="48">
        <v>32</v>
      </c>
      <c r="U138" s="48" t="s">
        <v>2044</v>
      </c>
      <c r="V138" s="48" t="s">
        <v>2044</v>
      </c>
      <c r="W138" s="49" t="s">
        <v>1740</v>
      </c>
    </row>
    <row r="139" spans="1:23" ht="13.8">
      <c r="A139" s="32" t="s">
        <v>87</v>
      </c>
      <c r="B139" s="30">
        <v>100198</v>
      </c>
      <c r="C139" s="33" t="s">
        <v>102</v>
      </c>
      <c r="D139" s="40" t="s">
        <v>2046</v>
      </c>
      <c r="E139" s="33" t="s">
        <v>150</v>
      </c>
      <c r="F139" s="41">
        <v>0</v>
      </c>
      <c r="G139" s="41">
        <v>104723.48</v>
      </c>
      <c r="H139" s="41">
        <v>0</v>
      </c>
      <c r="I139" s="41">
        <v>0</v>
      </c>
      <c r="J139" s="41">
        <v>0</v>
      </c>
      <c r="K139" s="34" t="s">
        <v>189</v>
      </c>
      <c r="L139" s="30" t="s">
        <v>30</v>
      </c>
      <c r="M139" s="52" t="s">
        <v>275</v>
      </c>
      <c r="N139" s="55" t="s">
        <v>2130</v>
      </c>
      <c r="O139" s="33" t="s">
        <v>30</v>
      </c>
      <c r="P139" s="33" t="s">
        <v>1877</v>
      </c>
      <c r="Q139" s="35" t="s">
        <v>2044</v>
      </c>
      <c r="R139" s="49">
        <v>0</v>
      </c>
      <c r="S139" s="48">
        <v>0</v>
      </c>
      <c r="T139" s="48">
        <v>0</v>
      </c>
      <c r="U139" s="48" t="s">
        <v>2044</v>
      </c>
      <c r="V139" s="48" t="s">
        <v>2044</v>
      </c>
      <c r="W139" s="49" t="s">
        <v>1740</v>
      </c>
    </row>
    <row r="140" spans="1:23" ht="13.8">
      <c r="A140" s="32" t="s">
        <v>87</v>
      </c>
      <c r="B140" s="30">
        <v>100198</v>
      </c>
      <c r="C140" s="33" t="s">
        <v>102</v>
      </c>
      <c r="D140" s="40" t="s">
        <v>2046</v>
      </c>
      <c r="E140" s="33" t="s">
        <v>150</v>
      </c>
      <c r="F140" s="41">
        <v>0</v>
      </c>
      <c r="G140" s="41">
        <v>1000000</v>
      </c>
      <c r="H140" s="41">
        <v>437777.21</v>
      </c>
      <c r="I140" s="41">
        <v>437777.21</v>
      </c>
      <c r="J140" s="41">
        <v>437777.21</v>
      </c>
      <c r="K140" s="34" t="s">
        <v>189</v>
      </c>
      <c r="L140" s="30" t="s">
        <v>30</v>
      </c>
      <c r="M140" s="52" t="s">
        <v>276</v>
      </c>
      <c r="N140" s="55" t="s">
        <v>2131</v>
      </c>
      <c r="O140" s="33" t="s">
        <v>30</v>
      </c>
      <c r="P140" s="33" t="s">
        <v>1120</v>
      </c>
      <c r="Q140" s="35" t="s">
        <v>2044</v>
      </c>
      <c r="R140" s="49">
        <f aca="true" t="shared" si="46" ref="R140:R172">SUM(F140:K140)</f>
        <v>2313331.63</v>
      </c>
      <c r="S140" s="48">
        <v>100</v>
      </c>
      <c r="T140" s="48">
        <v>0</v>
      </c>
      <c r="U140" s="48" t="s">
        <v>2044</v>
      </c>
      <c r="V140" s="48" t="s">
        <v>2044</v>
      </c>
      <c r="W140" s="49" t="s">
        <v>1742</v>
      </c>
    </row>
    <row r="141" spans="1:23" ht="13.8">
      <c r="A141" s="32" t="s">
        <v>87</v>
      </c>
      <c r="B141" s="30">
        <v>100198</v>
      </c>
      <c r="C141" s="33" t="s">
        <v>102</v>
      </c>
      <c r="D141" s="40" t="s">
        <v>2046</v>
      </c>
      <c r="E141" s="33" t="s">
        <v>151</v>
      </c>
      <c r="F141" s="41">
        <v>0</v>
      </c>
      <c r="G141" s="41">
        <v>219936</v>
      </c>
      <c r="H141" s="41">
        <v>0</v>
      </c>
      <c r="I141" s="41">
        <v>0</v>
      </c>
      <c r="J141" s="41">
        <v>0</v>
      </c>
      <c r="K141" s="34" t="s">
        <v>189</v>
      </c>
      <c r="L141" s="30" t="s">
        <v>30</v>
      </c>
      <c r="M141" s="52" t="s">
        <v>277</v>
      </c>
      <c r="N141" s="55" t="s">
        <v>2132</v>
      </c>
      <c r="O141" s="33" t="s">
        <v>30</v>
      </c>
      <c r="P141" s="33" t="s">
        <v>1121</v>
      </c>
      <c r="Q141" s="35" t="s">
        <v>2044</v>
      </c>
      <c r="R141" s="49">
        <f t="shared" si="46"/>
        <v>219936</v>
      </c>
      <c r="S141" s="48">
        <v>100</v>
      </c>
      <c r="T141" s="48">
        <v>100</v>
      </c>
      <c r="U141" s="48" t="s">
        <v>2044</v>
      </c>
      <c r="V141" s="48" t="s">
        <v>2044</v>
      </c>
      <c r="W141" s="49" t="s">
        <v>1740</v>
      </c>
    </row>
    <row r="142" spans="1:23" ht="13.8">
      <c r="A142" s="32" t="s">
        <v>87</v>
      </c>
      <c r="B142" s="30">
        <v>100198</v>
      </c>
      <c r="C142" s="33" t="s">
        <v>102</v>
      </c>
      <c r="D142" s="40" t="s">
        <v>2046</v>
      </c>
      <c r="E142" s="33" t="s">
        <v>151</v>
      </c>
      <c r="F142" s="41">
        <v>0</v>
      </c>
      <c r="G142" s="41">
        <v>3000000.99</v>
      </c>
      <c r="H142" s="41">
        <v>0</v>
      </c>
      <c r="I142" s="41">
        <v>0</v>
      </c>
      <c r="J142" s="41">
        <v>0</v>
      </c>
      <c r="K142" s="34" t="s">
        <v>189</v>
      </c>
      <c r="L142" s="30" t="s">
        <v>30</v>
      </c>
      <c r="M142" s="52" t="s">
        <v>278</v>
      </c>
      <c r="N142" s="55" t="s">
        <v>2133</v>
      </c>
      <c r="O142" s="33" t="s">
        <v>30</v>
      </c>
      <c r="P142" s="33" t="s">
        <v>1122</v>
      </c>
      <c r="Q142" s="35" t="s">
        <v>2044</v>
      </c>
      <c r="R142" s="49">
        <f t="shared" si="46"/>
        <v>3000000.99</v>
      </c>
      <c r="S142" s="48">
        <v>0</v>
      </c>
      <c r="T142" s="48">
        <v>20</v>
      </c>
      <c r="U142" s="48" t="s">
        <v>2044</v>
      </c>
      <c r="V142" s="48" t="s">
        <v>2044</v>
      </c>
      <c r="W142" s="49" t="s">
        <v>1742</v>
      </c>
    </row>
    <row r="143" spans="1:23" ht="13.8">
      <c r="A143" s="32" t="s">
        <v>87</v>
      </c>
      <c r="B143" s="30">
        <v>100198</v>
      </c>
      <c r="C143" s="33" t="s">
        <v>102</v>
      </c>
      <c r="D143" s="40" t="s">
        <v>2046</v>
      </c>
      <c r="E143" s="33" t="s">
        <v>151</v>
      </c>
      <c r="F143" s="41">
        <v>0</v>
      </c>
      <c r="G143" s="41">
        <v>5456457.46</v>
      </c>
      <c r="H143" s="41">
        <v>12523.36</v>
      </c>
      <c r="I143" s="41">
        <v>12523.36</v>
      </c>
      <c r="J143" s="41">
        <v>12523.36</v>
      </c>
      <c r="K143" s="34" t="s">
        <v>189</v>
      </c>
      <c r="L143" s="30" t="s">
        <v>30</v>
      </c>
      <c r="M143" s="52" t="s">
        <v>279</v>
      </c>
      <c r="N143" s="55" t="s">
        <v>2134</v>
      </c>
      <c r="O143" s="33" t="s">
        <v>30</v>
      </c>
      <c r="P143" s="33" t="s">
        <v>1123</v>
      </c>
      <c r="Q143" s="35" t="s">
        <v>2044</v>
      </c>
      <c r="R143" s="49">
        <f t="shared" si="46"/>
        <v>5494027.540000001</v>
      </c>
      <c r="S143" s="48">
        <v>0</v>
      </c>
      <c r="T143" s="48">
        <v>10</v>
      </c>
      <c r="U143" s="48" t="s">
        <v>2044</v>
      </c>
      <c r="V143" s="48" t="s">
        <v>2044</v>
      </c>
      <c r="W143" s="49" t="s">
        <v>1742</v>
      </c>
    </row>
    <row r="144" spans="1:23" ht="13.8">
      <c r="A144" s="32" t="s">
        <v>87</v>
      </c>
      <c r="B144" s="30">
        <v>100198</v>
      </c>
      <c r="C144" s="33" t="s">
        <v>102</v>
      </c>
      <c r="D144" s="40" t="s">
        <v>2046</v>
      </c>
      <c r="E144" s="33" t="s">
        <v>151</v>
      </c>
      <c r="F144" s="41">
        <v>0</v>
      </c>
      <c r="G144" s="41">
        <v>179310</v>
      </c>
      <c r="H144" s="41">
        <v>0</v>
      </c>
      <c r="I144" s="41">
        <v>0</v>
      </c>
      <c r="J144" s="41">
        <v>0</v>
      </c>
      <c r="K144" s="34" t="s">
        <v>189</v>
      </c>
      <c r="L144" s="30" t="s">
        <v>30</v>
      </c>
      <c r="M144" s="52" t="s">
        <v>280</v>
      </c>
      <c r="N144" s="55" t="s">
        <v>2135</v>
      </c>
      <c r="O144" s="33" t="s">
        <v>30</v>
      </c>
      <c r="P144" s="33" t="s">
        <v>1124</v>
      </c>
      <c r="Q144" s="35" t="s">
        <v>2044</v>
      </c>
      <c r="R144" s="49">
        <f t="shared" si="46"/>
        <v>179310</v>
      </c>
      <c r="S144" s="48">
        <v>0</v>
      </c>
      <c r="T144" s="48">
        <v>100</v>
      </c>
      <c r="U144" s="48" t="s">
        <v>2044</v>
      </c>
      <c r="V144" s="48" t="s">
        <v>2044</v>
      </c>
      <c r="W144" s="49" t="s">
        <v>1742</v>
      </c>
    </row>
    <row r="145" spans="1:23" ht="13.8">
      <c r="A145" s="32" t="s">
        <v>86</v>
      </c>
      <c r="B145" s="30">
        <v>100198</v>
      </c>
      <c r="C145" s="33" t="s">
        <v>102</v>
      </c>
      <c r="D145" s="40" t="s">
        <v>2046</v>
      </c>
      <c r="E145" s="33" t="s">
        <v>151</v>
      </c>
      <c r="F145" s="41"/>
      <c r="G145" s="41">
        <v>0</v>
      </c>
      <c r="H145" s="41">
        <v>0</v>
      </c>
      <c r="I145" s="41">
        <v>0</v>
      </c>
      <c r="J145" s="41">
        <v>0</v>
      </c>
      <c r="K145" s="34" t="s">
        <v>189</v>
      </c>
      <c r="L145" s="30" t="s">
        <v>30</v>
      </c>
      <c r="M145" s="52" t="s">
        <v>281</v>
      </c>
      <c r="N145" s="55" t="s">
        <v>2136</v>
      </c>
      <c r="O145" s="33" t="s">
        <v>30</v>
      </c>
      <c r="P145" s="33" t="s">
        <v>1125</v>
      </c>
      <c r="Q145" s="35" t="s">
        <v>2044</v>
      </c>
      <c r="R145" s="49">
        <f t="shared" si="46"/>
        <v>0</v>
      </c>
      <c r="S145" s="48">
        <v>0</v>
      </c>
      <c r="T145" s="48">
        <v>10</v>
      </c>
      <c r="U145" s="48" t="s">
        <v>2044</v>
      </c>
      <c r="V145" s="48" t="s">
        <v>2044</v>
      </c>
      <c r="W145" s="49" t="s">
        <v>1742</v>
      </c>
    </row>
    <row r="146" spans="1:23" ht="13.8">
      <c r="A146" s="32" t="s">
        <v>87</v>
      </c>
      <c r="B146" s="30">
        <v>100198</v>
      </c>
      <c r="C146" s="33" t="s">
        <v>102</v>
      </c>
      <c r="D146" s="40" t="s">
        <v>2046</v>
      </c>
      <c r="E146" s="33" t="s">
        <v>151</v>
      </c>
      <c r="F146" s="41">
        <v>0</v>
      </c>
      <c r="G146" s="41">
        <v>53824</v>
      </c>
      <c r="H146" s="41">
        <v>0</v>
      </c>
      <c r="I146" s="41">
        <v>0</v>
      </c>
      <c r="J146" s="41">
        <v>0</v>
      </c>
      <c r="K146" s="34" t="s">
        <v>189</v>
      </c>
      <c r="L146" s="30" t="s">
        <v>30</v>
      </c>
      <c r="M146" s="52" t="s">
        <v>282</v>
      </c>
      <c r="N146" s="55" t="s">
        <v>2137</v>
      </c>
      <c r="O146" s="33" t="s">
        <v>30</v>
      </c>
      <c r="P146" s="33" t="s">
        <v>1091</v>
      </c>
      <c r="Q146" s="35" t="s">
        <v>2044</v>
      </c>
      <c r="R146" s="49">
        <f t="shared" si="46"/>
        <v>53824</v>
      </c>
      <c r="S146" s="48">
        <v>0</v>
      </c>
      <c r="T146" s="48">
        <v>93</v>
      </c>
      <c r="U146" s="48" t="s">
        <v>2044</v>
      </c>
      <c r="V146" s="48" t="s">
        <v>2044</v>
      </c>
      <c r="W146" s="49" t="s">
        <v>1742</v>
      </c>
    </row>
    <row r="147" spans="1:23" ht="13.8">
      <c r="A147" s="32" t="s">
        <v>86</v>
      </c>
      <c r="B147" s="30">
        <v>100198</v>
      </c>
      <c r="C147" s="33" t="s">
        <v>102</v>
      </c>
      <c r="D147" s="40" t="s">
        <v>2046</v>
      </c>
      <c r="E147" s="33" t="s">
        <v>152</v>
      </c>
      <c r="F147" s="41">
        <v>0</v>
      </c>
      <c r="G147" s="41">
        <v>5562154.37</v>
      </c>
      <c r="H147" s="41">
        <v>3312295.28</v>
      </c>
      <c r="I147" s="41">
        <v>3312295.28</v>
      </c>
      <c r="J147" s="41">
        <v>3312295.28</v>
      </c>
      <c r="K147" s="34" t="s">
        <v>189</v>
      </c>
      <c r="L147" s="30" t="s">
        <v>30</v>
      </c>
      <c r="M147" s="52" t="s">
        <v>283</v>
      </c>
      <c r="N147" s="55" t="s">
        <v>2138</v>
      </c>
      <c r="O147" s="33" t="s">
        <v>30</v>
      </c>
      <c r="P147" s="33" t="s">
        <v>1126</v>
      </c>
      <c r="Q147" s="35" t="s">
        <v>2044</v>
      </c>
      <c r="R147" s="49">
        <f t="shared" si="46"/>
        <v>15499040.209999999</v>
      </c>
      <c r="S147" s="48">
        <v>100</v>
      </c>
      <c r="T147" s="48">
        <v>75</v>
      </c>
      <c r="U147" s="48" t="s">
        <v>2044</v>
      </c>
      <c r="V147" s="48" t="s">
        <v>2044</v>
      </c>
      <c r="W147" s="49" t="s">
        <v>1740</v>
      </c>
    </row>
    <row r="148" spans="1:23" ht="13.8">
      <c r="A148" s="32" t="s">
        <v>86</v>
      </c>
      <c r="B148" s="30">
        <v>100198</v>
      </c>
      <c r="C148" s="33" t="s">
        <v>102</v>
      </c>
      <c r="D148" s="40" t="s">
        <v>2046</v>
      </c>
      <c r="E148" s="33" t="s">
        <v>153</v>
      </c>
      <c r="F148" s="41">
        <v>0</v>
      </c>
      <c r="G148" s="41">
        <v>2250000.02</v>
      </c>
      <c r="H148" s="41">
        <v>0</v>
      </c>
      <c r="I148" s="41">
        <v>0</v>
      </c>
      <c r="J148" s="41">
        <v>0</v>
      </c>
      <c r="K148" s="34" t="s">
        <v>189</v>
      </c>
      <c r="L148" s="30" t="s">
        <v>30</v>
      </c>
      <c r="M148" s="52" t="s">
        <v>284</v>
      </c>
      <c r="N148" s="55" t="s">
        <v>2139</v>
      </c>
      <c r="O148" s="33" t="s">
        <v>30</v>
      </c>
      <c r="P148" s="33" t="s">
        <v>1091</v>
      </c>
      <c r="Q148" s="35" t="s">
        <v>2044</v>
      </c>
      <c r="R148" s="49">
        <f t="shared" si="46"/>
        <v>2250000.02</v>
      </c>
      <c r="S148" s="48">
        <v>0</v>
      </c>
      <c r="T148" s="48">
        <v>10</v>
      </c>
      <c r="U148" s="48" t="s">
        <v>2044</v>
      </c>
      <c r="V148" s="48" t="s">
        <v>2044</v>
      </c>
      <c r="W148" s="49" t="s">
        <v>1740</v>
      </c>
    </row>
    <row r="149" spans="1:23" ht="13.8">
      <c r="A149" s="32" t="s">
        <v>87</v>
      </c>
      <c r="B149" s="30">
        <v>100198</v>
      </c>
      <c r="C149" s="33" t="s">
        <v>102</v>
      </c>
      <c r="D149" s="40" t="s">
        <v>2046</v>
      </c>
      <c r="E149" s="33" t="s">
        <v>153</v>
      </c>
      <c r="F149" s="41">
        <v>0</v>
      </c>
      <c r="G149" s="41">
        <v>1484568</v>
      </c>
      <c r="H149" s="41">
        <v>1484568</v>
      </c>
      <c r="I149" s="41">
        <v>1484568</v>
      </c>
      <c r="J149" s="41">
        <v>1484568</v>
      </c>
      <c r="K149" s="34" t="s">
        <v>189</v>
      </c>
      <c r="L149" s="30" t="s">
        <v>30</v>
      </c>
      <c r="M149" s="52" t="s">
        <v>285</v>
      </c>
      <c r="N149" s="55" t="s">
        <v>2140</v>
      </c>
      <c r="O149" s="33" t="s">
        <v>30</v>
      </c>
      <c r="P149" s="33" t="s">
        <v>1091</v>
      </c>
      <c r="Q149" s="35" t="s">
        <v>2044</v>
      </c>
      <c r="R149" s="49">
        <f t="shared" si="46"/>
        <v>5938272</v>
      </c>
      <c r="S149" s="48">
        <v>100</v>
      </c>
      <c r="T149" s="48">
        <v>100</v>
      </c>
      <c r="U149" s="48" t="s">
        <v>2044</v>
      </c>
      <c r="V149" s="48" t="s">
        <v>2044</v>
      </c>
      <c r="W149" s="49" t="s">
        <v>1740</v>
      </c>
    </row>
    <row r="150" spans="1:23" ht="13.8">
      <c r="A150" s="32" t="s">
        <v>86</v>
      </c>
      <c r="B150" s="30">
        <v>100198</v>
      </c>
      <c r="C150" s="33" t="s">
        <v>102</v>
      </c>
      <c r="D150" s="40" t="s">
        <v>2046</v>
      </c>
      <c r="E150" s="33" t="s">
        <v>153</v>
      </c>
      <c r="F150" s="41"/>
      <c r="G150" s="41">
        <v>0</v>
      </c>
      <c r="H150" s="41">
        <v>0</v>
      </c>
      <c r="I150" s="41">
        <v>0</v>
      </c>
      <c r="J150" s="41">
        <v>0</v>
      </c>
      <c r="K150" s="34" t="s">
        <v>189</v>
      </c>
      <c r="L150" s="30" t="s">
        <v>30</v>
      </c>
      <c r="M150" s="52" t="s">
        <v>286</v>
      </c>
      <c r="N150" s="55" t="s">
        <v>2141</v>
      </c>
      <c r="O150" s="33" t="s">
        <v>30</v>
      </c>
      <c r="P150" s="33" t="s">
        <v>1127</v>
      </c>
      <c r="Q150" s="35" t="s">
        <v>2044</v>
      </c>
      <c r="R150" s="49">
        <f t="shared" si="46"/>
        <v>0</v>
      </c>
      <c r="S150" s="48">
        <v>0</v>
      </c>
      <c r="T150" s="48">
        <v>0</v>
      </c>
      <c r="U150" s="48" t="s">
        <v>2044</v>
      </c>
      <c r="V150" s="48" t="s">
        <v>2044</v>
      </c>
      <c r="W150" s="49" t="s">
        <v>1740</v>
      </c>
    </row>
    <row r="151" spans="1:23" ht="13.8">
      <c r="A151" s="32" t="s">
        <v>87</v>
      </c>
      <c r="B151" s="30">
        <v>100198</v>
      </c>
      <c r="C151" s="33" t="s">
        <v>102</v>
      </c>
      <c r="D151" s="40" t="s">
        <v>2046</v>
      </c>
      <c r="E151" s="33" t="s">
        <v>153</v>
      </c>
      <c r="F151" s="41">
        <v>0</v>
      </c>
      <c r="G151" s="41">
        <v>7329078.37</v>
      </c>
      <c r="H151" s="41">
        <v>0</v>
      </c>
      <c r="I151" s="41">
        <v>0</v>
      </c>
      <c r="J151" s="41">
        <v>0</v>
      </c>
      <c r="K151" s="34" t="s">
        <v>189</v>
      </c>
      <c r="L151" s="30" t="s">
        <v>30</v>
      </c>
      <c r="M151" s="52" t="s">
        <v>287</v>
      </c>
      <c r="N151" s="55" t="s">
        <v>2142</v>
      </c>
      <c r="O151" s="33" t="s">
        <v>30</v>
      </c>
      <c r="P151" s="33" t="s">
        <v>1091</v>
      </c>
      <c r="Q151" s="35" t="s">
        <v>2044</v>
      </c>
      <c r="R151" s="49">
        <f t="shared" si="46"/>
        <v>7329078.37</v>
      </c>
      <c r="S151" s="48">
        <v>0</v>
      </c>
      <c r="T151" s="48">
        <v>0</v>
      </c>
      <c r="U151" s="48" t="s">
        <v>2044</v>
      </c>
      <c r="V151" s="48" t="s">
        <v>2044</v>
      </c>
      <c r="W151" s="49" t="s">
        <v>1742</v>
      </c>
    </row>
    <row r="152" spans="1:23" ht="13.8">
      <c r="A152" s="32" t="s">
        <v>86</v>
      </c>
      <c r="B152" s="30">
        <v>100198</v>
      </c>
      <c r="C152" s="33" t="s">
        <v>102</v>
      </c>
      <c r="D152" s="40" t="s">
        <v>2046</v>
      </c>
      <c r="E152" s="33" t="s">
        <v>153</v>
      </c>
      <c r="F152" s="41"/>
      <c r="G152" s="41">
        <v>0</v>
      </c>
      <c r="H152" s="41">
        <v>0</v>
      </c>
      <c r="I152" s="41">
        <v>0</v>
      </c>
      <c r="J152" s="41">
        <v>0</v>
      </c>
      <c r="K152" s="34" t="s">
        <v>189</v>
      </c>
      <c r="L152" s="30" t="s">
        <v>30</v>
      </c>
      <c r="M152" s="52" t="s">
        <v>288</v>
      </c>
      <c r="N152" s="55" t="s">
        <v>2143</v>
      </c>
      <c r="O152" s="33" t="s">
        <v>30</v>
      </c>
      <c r="P152" s="33" t="s">
        <v>1091</v>
      </c>
      <c r="Q152" s="35" t="s">
        <v>2044</v>
      </c>
      <c r="R152" s="49">
        <f t="shared" si="46"/>
        <v>0</v>
      </c>
      <c r="S152" s="48">
        <v>0</v>
      </c>
      <c r="T152" s="48">
        <v>0</v>
      </c>
      <c r="U152" s="48" t="s">
        <v>2044</v>
      </c>
      <c r="V152" s="48" t="s">
        <v>2044</v>
      </c>
      <c r="W152" s="49" t="s">
        <v>1740</v>
      </c>
    </row>
    <row r="153" spans="1:23" ht="13.8">
      <c r="A153" s="32" t="s">
        <v>86</v>
      </c>
      <c r="B153" s="30">
        <v>100198</v>
      </c>
      <c r="C153" s="33" t="s">
        <v>102</v>
      </c>
      <c r="D153" s="40" t="s">
        <v>2046</v>
      </c>
      <c r="E153" s="33" t="s">
        <v>147</v>
      </c>
      <c r="F153" s="41">
        <f>F154</f>
        <v>0</v>
      </c>
      <c r="G153" s="41">
        <f aca="true" t="shared" si="47" ref="G153:J153">G154</f>
        <v>535190</v>
      </c>
      <c r="H153" s="41">
        <f t="shared" si="47"/>
        <v>535190</v>
      </c>
      <c r="I153" s="41">
        <f t="shared" si="47"/>
        <v>535190</v>
      </c>
      <c r="J153" s="41">
        <f t="shared" si="47"/>
        <v>535190</v>
      </c>
      <c r="K153" s="34" t="s">
        <v>189</v>
      </c>
      <c r="L153" s="30" t="s">
        <v>190</v>
      </c>
      <c r="M153" s="52" t="s">
        <v>1755</v>
      </c>
      <c r="N153" s="55" t="s">
        <v>2144</v>
      </c>
      <c r="O153" s="33" t="s">
        <v>190</v>
      </c>
      <c r="P153" s="33" t="s">
        <v>1878</v>
      </c>
      <c r="Q153" s="35" t="s">
        <v>2044</v>
      </c>
      <c r="R153" s="49">
        <f t="shared" si="46"/>
        <v>2140760</v>
      </c>
      <c r="S153" s="48">
        <v>0</v>
      </c>
      <c r="T153" s="48">
        <v>0</v>
      </c>
      <c r="U153" s="48" t="s">
        <v>2044</v>
      </c>
      <c r="V153" s="48" t="s">
        <v>2044</v>
      </c>
      <c r="W153" s="49" t="s">
        <v>1742</v>
      </c>
    </row>
    <row r="154" spans="1:23" ht="13.8">
      <c r="A154" s="32" t="s">
        <v>87</v>
      </c>
      <c r="B154" s="30">
        <v>100198</v>
      </c>
      <c r="C154" s="33" t="s">
        <v>102</v>
      </c>
      <c r="D154" s="40" t="s">
        <v>2046</v>
      </c>
      <c r="E154" s="33" t="s">
        <v>147</v>
      </c>
      <c r="F154" s="41">
        <v>0</v>
      </c>
      <c r="G154" s="41">
        <v>535190</v>
      </c>
      <c r="H154" s="41">
        <v>535190</v>
      </c>
      <c r="I154" s="41">
        <v>535190</v>
      </c>
      <c r="J154" s="41">
        <v>535190</v>
      </c>
      <c r="K154" s="34" t="s">
        <v>189</v>
      </c>
      <c r="L154" s="30" t="s">
        <v>30</v>
      </c>
      <c r="M154" s="52" t="s">
        <v>1756</v>
      </c>
      <c r="N154" s="55" t="s">
        <v>2145</v>
      </c>
      <c r="O154" s="33" t="s">
        <v>30</v>
      </c>
      <c r="P154" s="33" t="s">
        <v>1878</v>
      </c>
      <c r="Q154" s="35" t="s">
        <v>2044</v>
      </c>
      <c r="R154" s="49">
        <f t="shared" si="46"/>
        <v>2140760</v>
      </c>
      <c r="S154" s="48">
        <v>0</v>
      </c>
      <c r="T154" s="48">
        <v>0</v>
      </c>
      <c r="U154" s="48" t="s">
        <v>2044</v>
      </c>
      <c r="V154" s="48" t="s">
        <v>2044</v>
      </c>
      <c r="W154" s="49" t="s">
        <v>1740</v>
      </c>
    </row>
    <row r="155" spans="1:23" ht="13.8">
      <c r="A155" s="32" t="s">
        <v>87</v>
      </c>
      <c r="B155" s="30">
        <v>100198</v>
      </c>
      <c r="C155" s="33" t="s">
        <v>102</v>
      </c>
      <c r="D155" s="40" t="s">
        <v>2046</v>
      </c>
      <c r="E155" s="33" t="s">
        <v>146</v>
      </c>
      <c r="F155" s="41">
        <v>0</v>
      </c>
      <c r="G155" s="41">
        <f>G156</f>
        <v>72000</v>
      </c>
      <c r="H155" s="41">
        <v>0</v>
      </c>
      <c r="I155" s="41">
        <v>0</v>
      </c>
      <c r="J155" s="41">
        <v>0</v>
      </c>
      <c r="K155" s="34" t="s">
        <v>189</v>
      </c>
      <c r="L155" s="30" t="s">
        <v>190</v>
      </c>
      <c r="M155" s="52" t="s">
        <v>290</v>
      </c>
      <c r="N155" s="55" t="s">
        <v>290</v>
      </c>
      <c r="O155" s="33" t="s">
        <v>190</v>
      </c>
      <c r="P155" s="33" t="s">
        <v>1095</v>
      </c>
      <c r="Q155" s="35" t="s">
        <v>2044</v>
      </c>
      <c r="R155" s="49">
        <f aca="true" t="shared" si="48" ref="R155">SUM(F155:K155)</f>
        <v>72000</v>
      </c>
      <c r="S155" s="48">
        <v>0</v>
      </c>
      <c r="T155" s="48">
        <v>0</v>
      </c>
      <c r="U155" s="48" t="s">
        <v>2044</v>
      </c>
      <c r="V155" s="48" t="s">
        <v>2044</v>
      </c>
      <c r="W155" s="49" t="s">
        <v>1740</v>
      </c>
    </row>
    <row r="156" spans="1:23" ht="13.8">
      <c r="A156" s="32" t="s">
        <v>87</v>
      </c>
      <c r="B156" s="30">
        <v>100198</v>
      </c>
      <c r="C156" s="33" t="s">
        <v>102</v>
      </c>
      <c r="D156" s="40" t="s">
        <v>2046</v>
      </c>
      <c r="E156" s="33" t="s">
        <v>146</v>
      </c>
      <c r="F156" s="41">
        <v>0</v>
      </c>
      <c r="G156" s="41">
        <v>72000</v>
      </c>
      <c r="H156" s="41">
        <v>0</v>
      </c>
      <c r="I156" s="41">
        <v>0</v>
      </c>
      <c r="J156" s="41">
        <v>0</v>
      </c>
      <c r="K156" s="34" t="s">
        <v>189</v>
      </c>
      <c r="L156" s="30" t="s">
        <v>30</v>
      </c>
      <c r="M156" s="52" t="s">
        <v>290</v>
      </c>
      <c r="N156" s="55" t="s">
        <v>290</v>
      </c>
      <c r="O156" s="33" t="s">
        <v>30</v>
      </c>
      <c r="P156" s="33" t="s">
        <v>1095</v>
      </c>
      <c r="Q156" s="35" t="s">
        <v>2044</v>
      </c>
      <c r="R156" s="49">
        <f t="shared" si="46"/>
        <v>72000</v>
      </c>
      <c r="S156" s="48">
        <v>0</v>
      </c>
      <c r="T156" s="48">
        <v>0</v>
      </c>
      <c r="U156" s="48" t="s">
        <v>2044</v>
      </c>
      <c r="V156" s="48" t="s">
        <v>2044</v>
      </c>
      <c r="W156" s="49" t="s">
        <v>1740</v>
      </c>
    </row>
    <row r="157" spans="1:23" ht="13.8">
      <c r="A157" s="32" t="s">
        <v>86</v>
      </c>
      <c r="B157" s="30">
        <v>100198</v>
      </c>
      <c r="C157" s="33" t="s">
        <v>102</v>
      </c>
      <c r="D157" s="40" t="s">
        <v>2046</v>
      </c>
      <c r="E157" s="33" t="s">
        <v>152</v>
      </c>
      <c r="F157" s="41">
        <f aca="true" t="shared" si="49" ref="F157:I157">SUM(F158:F163)</f>
        <v>0</v>
      </c>
      <c r="G157" s="41">
        <f>SUM(G158:G163)</f>
        <v>32383965.64</v>
      </c>
      <c r="H157" s="41">
        <f t="shared" si="49"/>
        <v>10118047.6</v>
      </c>
      <c r="I157" s="41">
        <f t="shared" si="49"/>
        <v>10118047.6</v>
      </c>
      <c r="J157" s="41">
        <f>SUM(J158:J163)</f>
        <v>10118047.6</v>
      </c>
      <c r="K157" s="34" t="s">
        <v>189</v>
      </c>
      <c r="L157" s="30" t="s">
        <v>190</v>
      </c>
      <c r="M157" s="52" t="s">
        <v>291</v>
      </c>
      <c r="N157" s="55" t="s">
        <v>2146</v>
      </c>
      <c r="O157" s="33" t="s">
        <v>190</v>
      </c>
      <c r="P157" s="33" t="s">
        <v>1128</v>
      </c>
      <c r="Q157" s="35" t="s">
        <v>2044</v>
      </c>
      <c r="R157" s="49">
        <f t="shared" si="46"/>
        <v>62738108.440000005</v>
      </c>
      <c r="S157" s="48">
        <v>100</v>
      </c>
      <c r="T157" s="48">
        <v>100</v>
      </c>
      <c r="U157" s="48" t="s">
        <v>2044</v>
      </c>
      <c r="V157" s="48" t="s">
        <v>2044</v>
      </c>
      <c r="W157" s="49" t="s">
        <v>1742</v>
      </c>
    </row>
    <row r="158" spans="1:23" ht="13.8">
      <c r="A158" s="32" t="s">
        <v>86</v>
      </c>
      <c r="B158" s="30">
        <v>100198</v>
      </c>
      <c r="C158" s="33" t="s">
        <v>102</v>
      </c>
      <c r="D158" s="40" t="s">
        <v>2046</v>
      </c>
      <c r="E158" s="33" t="s">
        <v>152</v>
      </c>
      <c r="F158" s="41">
        <v>0</v>
      </c>
      <c r="G158" s="41">
        <v>9961625.32</v>
      </c>
      <c r="H158" s="41">
        <v>7043837.76</v>
      </c>
      <c r="I158" s="41">
        <v>7043837.76</v>
      </c>
      <c r="J158" s="41">
        <v>7043837.76</v>
      </c>
      <c r="K158" s="34" t="s">
        <v>189</v>
      </c>
      <c r="L158" s="30" t="s">
        <v>30</v>
      </c>
      <c r="M158" s="52" t="s">
        <v>292</v>
      </c>
      <c r="N158" s="55" t="s">
        <v>2147</v>
      </c>
      <c r="O158" s="33" t="s">
        <v>30</v>
      </c>
      <c r="P158" s="33" t="s">
        <v>1129</v>
      </c>
      <c r="Q158" s="35" t="s">
        <v>2044</v>
      </c>
      <c r="R158" s="49">
        <f t="shared" si="46"/>
        <v>31093138.599999994</v>
      </c>
      <c r="S158" s="48">
        <v>100</v>
      </c>
      <c r="T158" s="48">
        <v>100</v>
      </c>
      <c r="U158" s="48" t="s">
        <v>2044</v>
      </c>
      <c r="V158" s="48" t="s">
        <v>2044</v>
      </c>
      <c r="W158" s="49" t="s">
        <v>1740</v>
      </c>
    </row>
    <row r="159" spans="1:23" ht="13.8">
      <c r="A159" s="32" t="s">
        <v>87</v>
      </c>
      <c r="B159" s="30">
        <v>100198</v>
      </c>
      <c r="C159" s="33" t="s">
        <v>102</v>
      </c>
      <c r="D159" s="40" t="s">
        <v>2046</v>
      </c>
      <c r="E159" s="33" t="s">
        <v>152</v>
      </c>
      <c r="F159" s="41">
        <v>0</v>
      </c>
      <c r="G159" s="41">
        <v>950000</v>
      </c>
      <c r="H159" s="41">
        <v>0</v>
      </c>
      <c r="I159" s="41">
        <v>0</v>
      </c>
      <c r="J159" s="41">
        <v>0</v>
      </c>
      <c r="K159" s="34" t="s">
        <v>189</v>
      </c>
      <c r="L159" s="30" t="s">
        <v>30</v>
      </c>
      <c r="M159" s="52" t="s">
        <v>293</v>
      </c>
      <c r="N159" s="55" t="s">
        <v>2148</v>
      </c>
      <c r="O159" s="33" t="s">
        <v>30</v>
      </c>
      <c r="P159" s="33" t="s">
        <v>1130</v>
      </c>
      <c r="Q159" s="35" t="s">
        <v>2044</v>
      </c>
      <c r="R159" s="49">
        <f t="shared" si="46"/>
        <v>950000</v>
      </c>
      <c r="S159" s="48">
        <v>100</v>
      </c>
      <c r="T159" s="48">
        <v>100</v>
      </c>
      <c r="U159" s="48" t="s">
        <v>2044</v>
      </c>
      <c r="V159" s="48" t="s">
        <v>2044</v>
      </c>
      <c r="W159" s="49" t="s">
        <v>1740</v>
      </c>
    </row>
    <row r="160" spans="1:23" ht="13.8">
      <c r="A160" s="32" t="s">
        <v>87</v>
      </c>
      <c r="B160" s="30">
        <v>100198</v>
      </c>
      <c r="C160" s="33" t="s">
        <v>102</v>
      </c>
      <c r="D160" s="40" t="s">
        <v>2046</v>
      </c>
      <c r="E160" s="33" t="s">
        <v>152</v>
      </c>
      <c r="F160" s="41">
        <v>0</v>
      </c>
      <c r="G160" s="41">
        <v>7266577.57</v>
      </c>
      <c r="H160" s="41">
        <v>3074209.84</v>
      </c>
      <c r="I160" s="41">
        <v>3074209.84</v>
      </c>
      <c r="J160" s="41">
        <v>3074209.84</v>
      </c>
      <c r="K160" s="34" t="s">
        <v>189</v>
      </c>
      <c r="L160" s="30" t="s">
        <v>30</v>
      </c>
      <c r="M160" s="52" t="s">
        <v>294</v>
      </c>
      <c r="N160" s="55" t="s">
        <v>2149</v>
      </c>
      <c r="O160" s="33" t="s">
        <v>30</v>
      </c>
      <c r="P160" s="33" t="s">
        <v>1116</v>
      </c>
      <c r="Q160" s="35" t="s">
        <v>2044</v>
      </c>
      <c r="R160" s="49">
        <f t="shared" si="46"/>
        <v>16489207.09</v>
      </c>
      <c r="S160" s="48">
        <v>100</v>
      </c>
      <c r="T160" s="48">
        <v>83</v>
      </c>
      <c r="U160" s="48" t="s">
        <v>2044</v>
      </c>
      <c r="V160" s="48" t="s">
        <v>2044</v>
      </c>
      <c r="W160" s="49" t="s">
        <v>1740</v>
      </c>
    </row>
    <row r="161" spans="1:23" ht="13.8">
      <c r="A161" s="32" t="s">
        <v>87</v>
      </c>
      <c r="B161" s="30">
        <v>100198</v>
      </c>
      <c r="C161" s="33" t="s">
        <v>102</v>
      </c>
      <c r="D161" s="40" t="s">
        <v>2046</v>
      </c>
      <c r="E161" s="33" t="s">
        <v>146</v>
      </c>
      <c r="F161" s="41">
        <v>0</v>
      </c>
      <c r="G161" s="41">
        <v>788999.699999999</v>
      </c>
      <c r="H161" s="41">
        <v>0</v>
      </c>
      <c r="I161" s="41">
        <v>0</v>
      </c>
      <c r="J161" s="41">
        <v>0</v>
      </c>
      <c r="K161" s="34" t="s">
        <v>189</v>
      </c>
      <c r="L161" s="30" t="s">
        <v>30</v>
      </c>
      <c r="M161" s="52" t="s">
        <v>295</v>
      </c>
      <c r="N161" s="55" t="s">
        <v>2150</v>
      </c>
      <c r="O161" s="33" t="s">
        <v>30</v>
      </c>
      <c r="P161" s="33" t="s">
        <v>1131</v>
      </c>
      <c r="Q161" s="35" t="s">
        <v>2044</v>
      </c>
      <c r="R161" s="49">
        <f t="shared" si="46"/>
        <v>788999.699999999</v>
      </c>
      <c r="S161" s="48">
        <v>0</v>
      </c>
      <c r="T161" s="48">
        <v>100</v>
      </c>
      <c r="U161" s="48" t="s">
        <v>2044</v>
      </c>
      <c r="V161" s="48" t="s">
        <v>2044</v>
      </c>
      <c r="W161" s="49" t="s">
        <v>1740</v>
      </c>
    </row>
    <row r="162" spans="1:23" ht="13.8">
      <c r="A162" s="32" t="s">
        <v>87</v>
      </c>
      <c r="B162" s="30">
        <v>100198</v>
      </c>
      <c r="C162" s="33" t="s">
        <v>102</v>
      </c>
      <c r="D162" s="40" t="s">
        <v>2046</v>
      </c>
      <c r="E162" s="33" t="s">
        <v>152</v>
      </c>
      <c r="F162" s="41">
        <v>0</v>
      </c>
      <c r="G162" s="41">
        <v>12917109.05</v>
      </c>
      <c r="H162" s="41">
        <v>0</v>
      </c>
      <c r="I162" s="41">
        <v>0</v>
      </c>
      <c r="J162" s="41">
        <v>0</v>
      </c>
      <c r="K162" s="34" t="s">
        <v>189</v>
      </c>
      <c r="L162" s="30" t="s">
        <v>30</v>
      </c>
      <c r="M162" s="52" t="s">
        <v>1757</v>
      </c>
      <c r="N162" s="55" t="s">
        <v>2102</v>
      </c>
      <c r="O162" s="33" t="s">
        <v>30</v>
      </c>
      <c r="P162" s="33" t="s">
        <v>1879</v>
      </c>
      <c r="Q162" s="35" t="s">
        <v>2044</v>
      </c>
      <c r="R162" s="49">
        <f t="shared" si="46"/>
        <v>12917109.05</v>
      </c>
      <c r="S162" s="48">
        <v>0</v>
      </c>
      <c r="T162" s="48">
        <v>0</v>
      </c>
      <c r="U162" s="48" t="s">
        <v>2044</v>
      </c>
      <c r="V162" s="48" t="s">
        <v>2044</v>
      </c>
      <c r="W162" s="49" t="s">
        <v>1740</v>
      </c>
    </row>
    <row r="163" spans="1:23" ht="13.8">
      <c r="A163" s="32" t="s">
        <v>87</v>
      </c>
      <c r="B163" s="30">
        <v>100198</v>
      </c>
      <c r="C163" s="33" t="s">
        <v>102</v>
      </c>
      <c r="D163" s="40" t="s">
        <v>2046</v>
      </c>
      <c r="E163" s="33" t="s">
        <v>146</v>
      </c>
      <c r="F163" s="41">
        <v>0</v>
      </c>
      <c r="G163" s="41">
        <v>499654</v>
      </c>
      <c r="H163" s="41">
        <v>0</v>
      </c>
      <c r="I163" s="41">
        <v>0</v>
      </c>
      <c r="J163" s="41">
        <v>0</v>
      </c>
      <c r="K163" s="34" t="s">
        <v>189</v>
      </c>
      <c r="L163" s="30" t="s">
        <v>30</v>
      </c>
      <c r="M163" s="52" t="s">
        <v>1758</v>
      </c>
      <c r="N163" s="55" t="s">
        <v>2151</v>
      </c>
      <c r="O163" s="33" t="s">
        <v>30</v>
      </c>
      <c r="P163" s="33" t="s">
        <v>1874</v>
      </c>
      <c r="Q163" s="35" t="s">
        <v>2044</v>
      </c>
      <c r="R163" s="49">
        <f t="shared" si="46"/>
        <v>499654</v>
      </c>
      <c r="S163" s="48">
        <v>24</v>
      </c>
      <c r="T163" s="48">
        <v>24</v>
      </c>
      <c r="U163" s="48" t="s">
        <v>2044</v>
      </c>
      <c r="V163" s="48" t="s">
        <v>2044</v>
      </c>
      <c r="W163" s="49" t="s">
        <v>1742</v>
      </c>
    </row>
    <row r="164" spans="1:23" ht="13.8">
      <c r="A164" s="32" t="s">
        <v>86</v>
      </c>
      <c r="B164" s="30">
        <v>100198</v>
      </c>
      <c r="C164" s="33" t="s">
        <v>102</v>
      </c>
      <c r="D164" s="40" t="s">
        <v>2046</v>
      </c>
      <c r="E164" s="33" t="s">
        <v>152</v>
      </c>
      <c r="F164" s="41">
        <v>0</v>
      </c>
      <c r="G164" s="41">
        <v>0</v>
      </c>
      <c r="H164" s="41">
        <v>0</v>
      </c>
      <c r="I164" s="41">
        <v>0</v>
      </c>
      <c r="J164" s="41">
        <v>0</v>
      </c>
      <c r="K164" s="34" t="s">
        <v>189</v>
      </c>
      <c r="L164" s="30" t="s">
        <v>190</v>
      </c>
      <c r="M164" s="52" t="s">
        <v>296</v>
      </c>
      <c r="N164" s="55" t="s">
        <v>2152</v>
      </c>
      <c r="O164" s="33" t="s">
        <v>190</v>
      </c>
      <c r="P164" s="33" t="s">
        <v>1132</v>
      </c>
      <c r="Q164" s="35" t="s">
        <v>2044</v>
      </c>
      <c r="R164" s="49">
        <f t="shared" si="46"/>
        <v>0</v>
      </c>
      <c r="S164" s="48">
        <v>0</v>
      </c>
      <c r="T164" s="48">
        <v>0</v>
      </c>
      <c r="U164" s="48" t="s">
        <v>2044</v>
      </c>
      <c r="V164" s="48" t="s">
        <v>2044</v>
      </c>
      <c r="W164" s="49" t="s">
        <v>1740</v>
      </c>
    </row>
    <row r="165" spans="1:23" ht="13.8">
      <c r="A165" s="32" t="s">
        <v>86</v>
      </c>
      <c r="B165" s="30">
        <v>100198</v>
      </c>
      <c r="C165" s="33" t="s">
        <v>102</v>
      </c>
      <c r="D165" s="40" t="s">
        <v>2046</v>
      </c>
      <c r="E165" s="33" t="s">
        <v>152</v>
      </c>
      <c r="F165" s="41">
        <v>0</v>
      </c>
      <c r="G165" s="41">
        <v>0</v>
      </c>
      <c r="H165" s="41">
        <v>0</v>
      </c>
      <c r="I165" s="41">
        <v>0</v>
      </c>
      <c r="J165" s="41">
        <v>0</v>
      </c>
      <c r="K165" s="34" t="s">
        <v>189</v>
      </c>
      <c r="L165" s="30" t="s">
        <v>30</v>
      </c>
      <c r="M165" s="52" t="s">
        <v>297</v>
      </c>
      <c r="N165" s="55" t="s">
        <v>2153</v>
      </c>
      <c r="O165" s="33" t="s">
        <v>30</v>
      </c>
      <c r="P165" s="33" t="s">
        <v>1116</v>
      </c>
      <c r="Q165" s="35" t="s">
        <v>2044</v>
      </c>
      <c r="R165" s="49">
        <f t="shared" si="46"/>
        <v>0</v>
      </c>
      <c r="S165" s="48">
        <v>0</v>
      </c>
      <c r="T165" s="48">
        <v>0</v>
      </c>
      <c r="U165" s="48" t="s">
        <v>2044</v>
      </c>
      <c r="V165" s="48" t="s">
        <v>2044</v>
      </c>
      <c r="W165" s="49" t="s">
        <v>1740</v>
      </c>
    </row>
    <row r="166" spans="1:23" ht="13.8">
      <c r="A166" s="32" t="s">
        <v>86</v>
      </c>
      <c r="B166" s="30">
        <v>100198</v>
      </c>
      <c r="C166" s="33" t="s">
        <v>102</v>
      </c>
      <c r="D166" s="40" t="s">
        <v>2046</v>
      </c>
      <c r="E166" s="33" t="s">
        <v>152</v>
      </c>
      <c r="F166" s="41">
        <v>0</v>
      </c>
      <c r="G166" s="41">
        <v>0</v>
      </c>
      <c r="H166" s="41">
        <v>0</v>
      </c>
      <c r="I166" s="41">
        <v>0</v>
      </c>
      <c r="J166" s="41">
        <v>0</v>
      </c>
      <c r="K166" s="34" t="s">
        <v>189</v>
      </c>
      <c r="L166" s="30" t="s">
        <v>30</v>
      </c>
      <c r="M166" s="52" t="s">
        <v>298</v>
      </c>
      <c r="N166" s="55" t="s">
        <v>2154</v>
      </c>
      <c r="O166" s="33" t="s">
        <v>30</v>
      </c>
      <c r="P166" s="33" t="s">
        <v>1133</v>
      </c>
      <c r="Q166" s="35" t="s">
        <v>2044</v>
      </c>
      <c r="R166" s="49">
        <f t="shared" si="46"/>
        <v>0</v>
      </c>
      <c r="S166" s="48">
        <v>20</v>
      </c>
      <c r="T166" s="48">
        <v>22</v>
      </c>
      <c r="U166" s="48" t="s">
        <v>2044</v>
      </c>
      <c r="V166" s="48" t="s">
        <v>2044</v>
      </c>
      <c r="W166" s="49" t="s">
        <v>1740</v>
      </c>
    </row>
    <row r="167" spans="1:23" ht="13.8">
      <c r="A167" s="32" t="s">
        <v>86</v>
      </c>
      <c r="B167" s="30">
        <v>100198</v>
      </c>
      <c r="C167" s="33" t="s">
        <v>102</v>
      </c>
      <c r="D167" s="40" t="s">
        <v>2046</v>
      </c>
      <c r="E167" s="33" t="s">
        <v>152</v>
      </c>
      <c r="F167" s="41">
        <v>0</v>
      </c>
      <c r="G167" s="41">
        <v>0</v>
      </c>
      <c r="H167" s="41">
        <v>0</v>
      </c>
      <c r="I167" s="41">
        <v>0</v>
      </c>
      <c r="J167" s="41">
        <v>0</v>
      </c>
      <c r="K167" s="34" t="s">
        <v>189</v>
      </c>
      <c r="L167" s="30" t="s">
        <v>30</v>
      </c>
      <c r="M167" s="52" t="s">
        <v>299</v>
      </c>
      <c r="N167" s="55" t="s">
        <v>2155</v>
      </c>
      <c r="O167" s="33" t="s">
        <v>30</v>
      </c>
      <c r="P167" s="33" t="s">
        <v>1116</v>
      </c>
      <c r="Q167" s="35" t="s">
        <v>2044</v>
      </c>
      <c r="R167" s="49">
        <f t="shared" si="46"/>
        <v>0</v>
      </c>
      <c r="S167" s="48">
        <v>20</v>
      </c>
      <c r="T167" s="48">
        <v>0</v>
      </c>
      <c r="U167" s="48" t="s">
        <v>2044</v>
      </c>
      <c r="V167" s="48" t="s">
        <v>2044</v>
      </c>
      <c r="W167" s="49" t="s">
        <v>1740</v>
      </c>
    </row>
    <row r="168" spans="1:23" ht="13.8">
      <c r="A168" s="32" t="s">
        <v>86</v>
      </c>
      <c r="B168" s="30">
        <v>100198</v>
      </c>
      <c r="C168" s="33" t="s">
        <v>102</v>
      </c>
      <c r="D168" s="40" t="s">
        <v>2046</v>
      </c>
      <c r="E168" s="33" t="s">
        <v>152</v>
      </c>
      <c r="F168" s="41">
        <v>0</v>
      </c>
      <c r="G168" s="41">
        <v>0</v>
      </c>
      <c r="H168" s="41">
        <v>0</v>
      </c>
      <c r="I168" s="41">
        <v>0</v>
      </c>
      <c r="J168" s="41">
        <v>0</v>
      </c>
      <c r="K168" s="34" t="s">
        <v>189</v>
      </c>
      <c r="L168" s="30" t="s">
        <v>30</v>
      </c>
      <c r="M168" s="52" t="s">
        <v>300</v>
      </c>
      <c r="N168" s="55" t="s">
        <v>2148</v>
      </c>
      <c r="O168" s="33" t="s">
        <v>30</v>
      </c>
      <c r="P168" s="33" t="s">
        <v>1130</v>
      </c>
      <c r="Q168" s="35" t="s">
        <v>2044</v>
      </c>
      <c r="R168" s="49">
        <f t="shared" si="46"/>
        <v>0</v>
      </c>
      <c r="S168" s="48">
        <v>50</v>
      </c>
      <c r="T168" s="48">
        <v>50</v>
      </c>
      <c r="U168" s="48" t="s">
        <v>2044</v>
      </c>
      <c r="V168" s="48" t="s">
        <v>2044</v>
      </c>
      <c r="W168" s="49" t="s">
        <v>1740</v>
      </c>
    </row>
    <row r="169" spans="1:23" ht="13.8">
      <c r="A169" s="32" t="s">
        <v>86</v>
      </c>
      <c r="B169" s="30">
        <v>100198</v>
      </c>
      <c r="C169" s="33" t="s">
        <v>102</v>
      </c>
      <c r="D169" s="40" t="s">
        <v>2046</v>
      </c>
      <c r="E169" s="33" t="s">
        <v>150</v>
      </c>
      <c r="F169" s="41">
        <f>F170+F171</f>
        <v>6000000</v>
      </c>
      <c r="G169" s="41">
        <f aca="true" t="shared" si="50" ref="G169:J169">G170+G171</f>
        <v>6000000</v>
      </c>
      <c r="H169" s="41">
        <f t="shared" si="50"/>
        <v>0</v>
      </c>
      <c r="I169" s="41">
        <f t="shared" si="50"/>
        <v>0</v>
      </c>
      <c r="J169" s="41">
        <f t="shared" si="50"/>
        <v>0</v>
      </c>
      <c r="K169" s="34" t="s">
        <v>189</v>
      </c>
      <c r="L169" s="30" t="s">
        <v>190</v>
      </c>
      <c r="M169" s="52" t="s">
        <v>301</v>
      </c>
      <c r="N169" s="55" t="s">
        <v>2156</v>
      </c>
      <c r="O169" s="33" t="s">
        <v>190</v>
      </c>
      <c r="P169" s="33" t="s">
        <v>1134</v>
      </c>
      <c r="Q169" s="35" t="s">
        <v>2044</v>
      </c>
      <c r="R169" s="49">
        <f aca="true" t="shared" si="51" ref="R169">SUM(F169:K169)</f>
        <v>12000000</v>
      </c>
      <c r="S169" s="48">
        <v>25</v>
      </c>
      <c r="T169" s="48">
        <v>25</v>
      </c>
      <c r="U169" s="48" t="s">
        <v>2044</v>
      </c>
      <c r="V169" s="48" t="s">
        <v>2044</v>
      </c>
      <c r="W169" s="49" t="s">
        <v>1740</v>
      </c>
    </row>
    <row r="170" spans="1:23" ht="13.8">
      <c r="A170" s="32" t="s">
        <v>86</v>
      </c>
      <c r="B170" s="30">
        <v>100198</v>
      </c>
      <c r="C170" s="33" t="s">
        <v>102</v>
      </c>
      <c r="D170" s="40" t="s">
        <v>2046</v>
      </c>
      <c r="E170" s="33" t="s">
        <v>150</v>
      </c>
      <c r="F170" s="41">
        <v>0</v>
      </c>
      <c r="G170" s="41">
        <v>6000000</v>
      </c>
      <c r="H170" s="41">
        <v>0</v>
      </c>
      <c r="I170" s="41">
        <v>0</v>
      </c>
      <c r="J170" s="41">
        <v>0</v>
      </c>
      <c r="K170" s="34" t="s">
        <v>189</v>
      </c>
      <c r="L170" s="30" t="s">
        <v>30</v>
      </c>
      <c r="M170" s="52" t="s">
        <v>301</v>
      </c>
      <c r="N170" s="55" t="s">
        <v>301</v>
      </c>
      <c r="O170" s="33" t="s">
        <v>30</v>
      </c>
      <c r="P170" s="33" t="s">
        <v>1134</v>
      </c>
      <c r="Q170" s="35" t="s">
        <v>2044</v>
      </c>
      <c r="R170" s="49">
        <f t="shared" si="46"/>
        <v>6000000</v>
      </c>
      <c r="S170" s="48">
        <v>25</v>
      </c>
      <c r="T170" s="48">
        <v>25</v>
      </c>
      <c r="U170" s="48" t="s">
        <v>2044</v>
      </c>
      <c r="V170" s="48" t="s">
        <v>2044</v>
      </c>
      <c r="W170" s="49" t="s">
        <v>1740</v>
      </c>
    </row>
    <row r="171" spans="1:23" ht="13.8">
      <c r="A171" s="32" t="s">
        <v>86</v>
      </c>
      <c r="B171" s="30">
        <v>100198</v>
      </c>
      <c r="C171" s="33" t="s">
        <v>102</v>
      </c>
      <c r="D171" s="40" t="s">
        <v>2046</v>
      </c>
      <c r="E171" s="33" t="s">
        <v>150</v>
      </c>
      <c r="F171" s="41">
        <v>6000000</v>
      </c>
      <c r="G171" s="41">
        <v>0</v>
      </c>
      <c r="H171" s="41">
        <v>0</v>
      </c>
      <c r="I171" s="41">
        <v>0</v>
      </c>
      <c r="J171" s="41">
        <v>0</v>
      </c>
      <c r="K171" s="34" t="s">
        <v>189</v>
      </c>
      <c r="L171" s="30" t="s">
        <v>30</v>
      </c>
      <c r="M171" s="52" t="s">
        <v>302</v>
      </c>
      <c r="N171" s="55" t="s">
        <v>2156</v>
      </c>
      <c r="O171" s="33" t="s">
        <v>30</v>
      </c>
      <c r="P171" s="33" t="s">
        <v>1134</v>
      </c>
      <c r="Q171" s="35" t="s">
        <v>2044</v>
      </c>
      <c r="R171" s="49">
        <f t="shared" si="46"/>
        <v>6000000</v>
      </c>
      <c r="S171" s="48">
        <v>25</v>
      </c>
      <c r="T171" s="48">
        <v>25</v>
      </c>
      <c r="U171" s="48" t="s">
        <v>2044</v>
      </c>
      <c r="V171" s="48" t="s">
        <v>2044</v>
      </c>
      <c r="W171" s="49" t="s">
        <v>1744</v>
      </c>
    </row>
    <row r="172" spans="1:23" ht="13.8">
      <c r="A172" s="32" t="s">
        <v>86</v>
      </c>
      <c r="B172" s="30">
        <v>100198</v>
      </c>
      <c r="C172" s="33" t="s">
        <v>102</v>
      </c>
      <c r="D172" s="40" t="s">
        <v>2046</v>
      </c>
      <c r="E172" s="33" t="s">
        <v>154</v>
      </c>
      <c r="F172" s="41">
        <f>SUM(F173:F175)</f>
        <v>650000</v>
      </c>
      <c r="G172" s="41">
        <f aca="true" t="shared" si="52" ref="G172:J172">SUM(G173:G175)</f>
        <v>650000</v>
      </c>
      <c r="H172" s="41">
        <f t="shared" si="52"/>
        <v>0</v>
      </c>
      <c r="I172" s="41">
        <f t="shared" si="52"/>
        <v>0</v>
      </c>
      <c r="J172" s="41">
        <f t="shared" si="52"/>
        <v>0</v>
      </c>
      <c r="K172" s="34" t="s">
        <v>189</v>
      </c>
      <c r="L172" s="30" t="s">
        <v>190</v>
      </c>
      <c r="M172" s="52" t="s">
        <v>303</v>
      </c>
      <c r="N172" s="55" t="s">
        <v>2157</v>
      </c>
      <c r="O172" s="33" t="s">
        <v>190</v>
      </c>
      <c r="P172" s="33" t="s">
        <v>1135</v>
      </c>
      <c r="Q172" s="35" t="s">
        <v>2044</v>
      </c>
      <c r="R172" s="49">
        <f t="shared" si="46"/>
        <v>1300000</v>
      </c>
      <c r="S172" s="48">
        <v>50</v>
      </c>
      <c r="T172" s="48">
        <v>50</v>
      </c>
      <c r="U172" s="48" t="s">
        <v>2044</v>
      </c>
      <c r="V172" s="48" t="s">
        <v>2044</v>
      </c>
      <c r="W172" s="49" t="s">
        <v>1740</v>
      </c>
    </row>
    <row r="173" spans="1:23" ht="13.8">
      <c r="A173" s="32" t="s">
        <v>87</v>
      </c>
      <c r="B173" s="30">
        <v>100198</v>
      </c>
      <c r="C173" s="33" t="s">
        <v>102</v>
      </c>
      <c r="D173" s="40" t="s">
        <v>2046</v>
      </c>
      <c r="E173" s="33" t="s">
        <v>146</v>
      </c>
      <c r="F173" s="41">
        <v>0</v>
      </c>
      <c r="G173" s="41">
        <v>300000</v>
      </c>
      <c r="H173" s="41">
        <v>0</v>
      </c>
      <c r="I173" s="41">
        <v>0</v>
      </c>
      <c r="J173" s="41">
        <v>0</v>
      </c>
      <c r="K173" s="34" t="s">
        <v>189</v>
      </c>
      <c r="L173" s="30" t="s">
        <v>30</v>
      </c>
      <c r="M173" s="52" t="s">
        <v>102</v>
      </c>
      <c r="N173" s="55" t="s">
        <v>102</v>
      </c>
      <c r="O173" s="33" t="s">
        <v>30</v>
      </c>
      <c r="P173" s="33" t="s">
        <v>1872</v>
      </c>
      <c r="Q173" s="35" t="s">
        <v>2044</v>
      </c>
      <c r="R173" s="49">
        <v>0</v>
      </c>
      <c r="S173" s="48">
        <v>0</v>
      </c>
      <c r="T173" s="48">
        <v>0</v>
      </c>
      <c r="U173" s="48" t="s">
        <v>2044</v>
      </c>
      <c r="V173" s="48" t="s">
        <v>2044</v>
      </c>
      <c r="W173" s="49" t="s">
        <v>1740</v>
      </c>
    </row>
    <row r="174" spans="1:23" ht="13.8">
      <c r="A174" s="32" t="s">
        <v>87</v>
      </c>
      <c r="B174" s="30">
        <v>100198</v>
      </c>
      <c r="C174" s="33" t="s">
        <v>102</v>
      </c>
      <c r="D174" s="40" t="s">
        <v>2046</v>
      </c>
      <c r="E174" s="33" t="s">
        <v>146</v>
      </c>
      <c r="F174" s="41">
        <v>0</v>
      </c>
      <c r="G174" s="41">
        <v>350000</v>
      </c>
      <c r="H174" s="41">
        <v>0</v>
      </c>
      <c r="I174" s="41">
        <v>0</v>
      </c>
      <c r="J174" s="41">
        <v>0</v>
      </c>
      <c r="K174" s="34" t="s">
        <v>189</v>
      </c>
      <c r="L174" s="30" t="s">
        <v>30</v>
      </c>
      <c r="M174" s="52" t="s">
        <v>102</v>
      </c>
      <c r="N174" s="55" t="s">
        <v>102</v>
      </c>
      <c r="O174" s="33" t="s">
        <v>30</v>
      </c>
      <c r="P174" s="33" t="s">
        <v>1872</v>
      </c>
      <c r="Q174" s="35" t="s">
        <v>2044</v>
      </c>
      <c r="R174" s="49">
        <v>0</v>
      </c>
      <c r="S174" s="48">
        <v>0</v>
      </c>
      <c r="T174" s="48">
        <v>0</v>
      </c>
      <c r="U174" s="48" t="s">
        <v>2044</v>
      </c>
      <c r="V174" s="48" t="s">
        <v>2044</v>
      </c>
      <c r="W174" s="49" t="s">
        <v>1740</v>
      </c>
    </row>
    <row r="175" spans="1:23" ht="13.8">
      <c r="A175" s="32" t="s">
        <v>87</v>
      </c>
      <c r="B175" s="30">
        <v>100198</v>
      </c>
      <c r="C175" s="33" t="s">
        <v>102</v>
      </c>
      <c r="D175" s="40" t="s">
        <v>2046</v>
      </c>
      <c r="E175" s="33" t="s">
        <v>154</v>
      </c>
      <c r="F175" s="41">
        <v>650000</v>
      </c>
      <c r="G175" s="41">
        <v>0</v>
      </c>
      <c r="H175" s="41">
        <v>0</v>
      </c>
      <c r="I175" s="41">
        <v>0</v>
      </c>
      <c r="J175" s="41">
        <v>0</v>
      </c>
      <c r="K175" s="34" t="s">
        <v>189</v>
      </c>
      <c r="L175" s="30" t="s">
        <v>30</v>
      </c>
      <c r="M175" s="52" t="s">
        <v>304</v>
      </c>
      <c r="N175" s="55" t="s">
        <v>2157</v>
      </c>
      <c r="O175" s="33" t="s">
        <v>30</v>
      </c>
      <c r="P175" s="33" t="s">
        <v>1135</v>
      </c>
      <c r="Q175" s="35" t="s">
        <v>2044</v>
      </c>
      <c r="R175" s="49">
        <f aca="true" t="shared" si="53" ref="R175:R240">SUM(F175:K175)</f>
        <v>650000</v>
      </c>
      <c r="S175" s="48">
        <v>50</v>
      </c>
      <c r="T175" s="48">
        <v>50</v>
      </c>
      <c r="U175" s="48" t="s">
        <v>2044</v>
      </c>
      <c r="V175" s="48" t="s">
        <v>2044</v>
      </c>
      <c r="W175" s="49" t="s">
        <v>1740</v>
      </c>
    </row>
    <row r="176" spans="1:23" ht="13.8">
      <c r="A176" s="32" t="s">
        <v>86</v>
      </c>
      <c r="B176" s="30">
        <v>100198</v>
      </c>
      <c r="C176" s="33" t="s">
        <v>102</v>
      </c>
      <c r="D176" s="40" t="s">
        <v>2046</v>
      </c>
      <c r="E176" s="33" t="s">
        <v>152</v>
      </c>
      <c r="F176" s="41">
        <f aca="true" t="shared" si="54" ref="F176:I176">SUM(F177:F184)</f>
        <v>0</v>
      </c>
      <c r="G176" s="41">
        <f t="shared" si="54"/>
        <v>2837840.37</v>
      </c>
      <c r="H176" s="41">
        <f t="shared" si="54"/>
        <v>1065805.01</v>
      </c>
      <c r="I176" s="41">
        <f t="shared" si="54"/>
        <v>1065805.01</v>
      </c>
      <c r="J176" s="41">
        <f>SUM(J177:J184)</f>
        <v>1065805.01</v>
      </c>
      <c r="K176" s="34" t="s">
        <v>189</v>
      </c>
      <c r="L176" s="30" t="s">
        <v>190</v>
      </c>
      <c r="M176" s="52" t="s">
        <v>305</v>
      </c>
      <c r="N176" s="55" t="s">
        <v>2158</v>
      </c>
      <c r="O176" s="33" t="s">
        <v>190</v>
      </c>
      <c r="P176" s="33" t="s">
        <v>1136</v>
      </c>
      <c r="Q176" s="35" t="s">
        <v>2044</v>
      </c>
      <c r="R176" s="49">
        <f t="shared" si="53"/>
        <v>6035255.399999999</v>
      </c>
      <c r="S176" s="48">
        <v>40</v>
      </c>
      <c r="T176" s="48">
        <v>100</v>
      </c>
      <c r="U176" s="48" t="s">
        <v>2044</v>
      </c>
      <c r="V176" s="48" t="s">
        <v>2044</v>
      </c>
      <c r="W176" s="49" t="s">
        <v>1742</v>
      </c>
    </row>
    <row r="177" spans="1:23" ht="13.8">
      <c r="A177" s="32" t="s">
        <v>86</v>
      </c>
      <c r="B177" s="30">
        <v>100198</v>
      </c>
      <c r="C177" s="33" t="s">
        <v>102</v>
      </c>
      <c r="D177" s="40" t="s">
        <v>2046</v>
      </c>
      <c r="E177" s="33" t="s">
        <v>152</v>
      </c>
      <c r="F177" s="41">
        <v>0</v>
      </c>
      <c r="G177" s="41">
        <v>0</v>
      </c>
      <c r="H177" s="41">
        <v>0</v>
      </c>
      <c r="I177" s="41">
        <v>0</v>
      </c>
      <c r="J177" s="41">
        <v>0</v>
      </c>
      <c r="K177" s="34" t="s">
        <v>189</v>
      </c>
      <c r="L177" s="30" t="s">
        <v>30</v>
      </c>
      <c r="M177" s="52" t="s">
        <v>297</v>
      </c>
      <c r="N177" s="55" t="s">
        <v>2153</v>
      </c>
      <c r="O177" s="33" t="s">
        <v>30</v>
      </c>
      <c r="P177" s="33" t="s">
        <v>1116</v>
      </c>
      <c r="Q177" s="35" t="s">
        <v>2044</v>
      </c>
      <c r="R177" s="49">
        <f t="shared" si="53"/>
        <v>0</v>
      </c>
      <c r="S177" s="48">
        <v>0</v>
      </c>
      <c r="T177" s="48">
        <v>0</v>
      </c>
      <c r="U177" s="48" t="s">
        <v>2044</v>
      </c>
      <c r="V177" s="48" t="s">
        <v>2044</v>
      </c>
      <c r="W177" s="49" t="s">
        <v>1740</v>
      </c>
    </row>
    <row r="178" spans="1:23" ht="13.8">
      <c r="A178" s="32" t="s">
        <v>86</v>
      </c>
      <c r="B178" s="30">
        <v>100198</v>
      </c>
      <c r="C178" s="33" t="s">
        <v>102</v>
      </c>
      <c r="D178" s="40" t="s">
        <v>2046</v>
      </c>
      <c r="E178" s="33" t="s">
        <v>152</v>
      </c>
      <c r="F178" s="41">
        <v>0</v>
      </c>
      <c r="G178" s="41">
        <v>0</v>
      </c>
      <c r="H178" s="41">
        <v>0</v>
      </c>
      <c r="I178" s="41">
        <v>0</v>
      </c>
      <c r="J178" s="41">
        <v>0</v>
      </c>
      <c r="K178" s="34" t="s">
        <v>189</v>
      </c>
      <c r="L178" s="30" t="s">
        <v>30</v>
      </c>
      <c r="M178" s="52" t="s">
        <v>298</v>
      </c>
      <c r="N178" s="55" t="s">
        <v>2154</v>
      </c>
      <c r="O178" s="33" t="s">
        <v>30</v>
      </c>
      <c r="P178" s="33" t="s">
        <v>1137</v>
      </c>
      <c r="Q178" s="35" t="s">
        <v>2044</v>
      </c>
      <c r="R178" s="49">
        <f t="shared" si="53"/>
        <v>0</v>
      </c>
      <c r="S178" s="48">
        <v>20</v>
      </c>
      <c r="T178" s="48">
        <v>0</v>
      </c>
      <c r="U178" s="48" t="s">
        <v>2044</v>
      </c>
      <c r="V178" s="48" t="s">
        <v>2044</v>
      </c>
      <c r="W178" s="49" t="s">
        <v>1740</v>
      </c>
    </row>
    <row r="179" spans="1:23" ht="13.8">
      <c r="A179" s="32" t="s">
        <v>86</v>
      </c>
      <c r="B179" s="30">
        <v>100198</v>
      </c>
      <c r="C179" s="33" t="s">
        <v>102</v>
      </c>
      <c r="D179" s="40" t="s">
        <v>2046</v>
      </c>
      <c r="E179" s="33" t="s">
        <v>152</v>
      </c>
      <c r="F179" s="41">
        <v>0</v>
      </c>
      <c r="G179" s="41">
        <v>0</v>
      </c>
      <c r="H179" s="41">
        <v>0</v>
      </c>
      <c r="I179" s="41">
        <v>0</v>
      </c>
      <c r="J179" s="41">
        <v>0</v>
      </c>
      <c r="K179" s="34" t="s">
        <v>189</v>
      </c>
      <c r="L179" s="30" t="s">
        <v>30</v>
      </c>
      <c r="M179" s="52" t="s">
        <v>306</v>
      </c>
      <c r="N179" s="55" t="s">
        <v>2159</v>
      </c>
      <c r="O179" s="33" t="s">
        <v>30</v>
      </c>
      <c r="P179" s="33" t="s">
        <v>1138</v>
      </c>
      <c r="Q179" s="35" t="s">
        <v>2044</v>
      </c>
      <c r="R179" s="49">
        <f t="shared" si="53"/>
        <v>0</v>
      </c>
      <c r="S179" s="48">
        <v>50</v>
      </c>
      <c r="T179" s="48">
        <v>100</v>
      </c>
      <c r="U179" s="48" t="s">
        <v>2044</v>
      </c>
      <c r="V179" s="48" t="s">
        <v>2044</v>
      </c>
      <c r="W179" s="49" t="s">
        <v>1740</v>
      </c>
    </row>
    <row r="180" spans="1:23" ht="13.8">
      <c r="A180" s="32" t="s">
        <v>86</v>
      </c>
      <c r="B180" s="30">
        <v>100198</v>
      </c>
      <c r="C180" s="33" t="s">
        <v>102</v>
      </c>
      <c r="D180" s="40" t="s">
        <v>2046</v>
      </c>
      <c r="E180" s="33" t="s">
        <v>152</v>
      </c>
      <c r="F180" s="41">
        <v>0</v>
      </c>
      <c r="G180" s="41">
        <v>0</v>
      </c>
      <c r="H180" s="41">
        <v>0</v>
      </c>
      <c r="I180" s="41">
        <v>0</v>
      </c>
      <c r="J180" s="41">
        <v>0</v>
      </c>
      <c r="K180" s="34" t="s">
        <v>189</v>
      </c>
      <c r="L180" s="30" t="s">
        <v>30</v>
      </c>
      <c r="M180" s="52" t="s">
        <v>307</v>
      </c>
      <c r="N180" s="55" t="s">
        <v>2147</v>
      </c>
      <c r="O180" s="33" t="s">
        <v>30</v>
      </c>
      <c r="P180" s="33" t="s">
        <v>1129</v>
      </c>
      <c r="Q180" s="35" t="s">
        <v>2044</v>
      </c>
      <c r="R180" s="49">
        <f t="shared" si="53"/>
        <v>0</v>
      </c>
      <c r="S180" s="48">
        <v>20</v>
      </c>
      <c r="T180" s="48">
        <v>100</v>
      </c>
      <c r="U180" s="48" t="s">
        <v>2044</v>
      </c>
      <c r="V180" s="48" t="s">
        <v>2044</v>
      </c>
      <c r="W180" s="49" t="s">
        <v>1740</v>
      </c>
    </row>
    <row r="181" spans="1:23" ht="13.8">
      <c r="A181" s="32" t="s">
        <v>86</v>
      </c>
      <c r="B181" s="30">
        <v>100198</v>
      </c>
      <c r="C181" s="33" t="s">
        <v>102</v>
      </c>
      <c r="D181" s="40" t="s">
        <v>2046</v>
      </c>
      <c r="E181" s="33" t="s">
        <v>152</v>
      </c>
      <c r="F181" s="41">
        <v>0</v>
      </c>
      <c r="G181" s="41">
        <v>0</v>
      </c>
      <c r="H181" s="41">
        <v>0</v>
      </c>
      <c r="I181" s="41">
        <v>0</v>
      </c>
      <c r="J181" s="41">
        <v>0</v>
      </c>
      <c r="K181" s="34" t="s">
        <v>189</v>
      </c>
      <c r="L181" s="30" t="s">
        <v>30</v>
      </c>
      <c r="M181" s="52" t="s">
        <v>308</v>
      </c>
      <c r="N181" s="55" t="s">
        <v>2141</v>
      </c>
      <c r="O181" s="33" t="s">
        <v>30</v>
      </c>
      <c r="P181" s="33" t="s">
        <v>1116</v>
      </c>
      <c r="Q181" s="35" t="s">
        <v>2044</v>
      </c>
      <c r="R181" s="49">
        <f t="shared" si="53"/>
        <v>0</v>
      </c>
      <c r="S181" s="48">
        <v>20</v>
      </c>
      <c r="T181" s="48">
        <v>100</v>
      </c>
      <c r="U181" s="48" t="s">
        <v>2044</v>
      </c>
      <c r="V181" s="48" t="s">
        <v>2044</v>
      </c>
      <c r="W181" s="49" t="s">
        <v>1740</v>
      </c>
    </row>
    <row r="182" spans="1:23" ht="13.8">
      <c r="A182" s="32" t="s">
        <v>86</v>
      </c>
      <c r="B182" s="30">
        <v>100198</v>
      </c>
      <c r="C182" s="33" t="s">
        <v>102</v>
      </c>
      <c r="D182" s="40" t="s">
        <v>2046</v>
      </c>
      <c r="E182" s="33" t="s">
        <v>152</v>
      </c>
      <c r="F182" s="41">
        <v>0</v>
      </c>
      <c r="G182" s="41">
        <v>0</v>
      </c>
      <c r="H182" s="41">
        <v>0</v>
      </c>
      <c r="I182" s="41">
        <v>0</v>
      </c>
      <c r="J182" s="41">
        <v>0</v>
      </c>
      <c r="K182" s="34" t="s">
        <v>189</v>
      </c>
      <c r="L182" s="30" t="s">
        <v>30</v>
      </c>
      <c r="M182" s="52" t="s">
        <v>309</v>
      </c>
      <c r="N182" s="55" t="s">
        <v>2148</v>
      </c>
      <c r="O182" s="33" t="s">
        <v>30</v>
      </c>
      <c r="P182" s="33" t="s">
        <v>1130</v>
      </c>
      <c r="Q182" s="35" t="s">
        <v>2044</v>
      </c>
      <c r="R182" s="49">
        <f t="shared" si="53"/>
        <v>0</v>
      </c>
      <c r="S182" s="48">
        <v>50</v>
      </c>
      <c r="T182" s="48">
        <v>100</v>
      </c>
      <c r="U182" s="48" t="s">
        <v>2044</v>
      </c>
      <c r="V182" s="48" t="s">
        <v>2044</v>
      </c>
      <c r="W182" s="49" t="s">
        <v>1740</v>
      </c>
    </row>
    <row r="183" spans="1:23" ht="13.8">
      <c r="A183" s="32" t="s">
        <v>87</v>
      </c>
      <c r="B183" s="30">
        <v>100198</v>
      </c>
      <c r="C183" s="33" t="s">
        <v>102</v>
      </c>
      <c r="D183" s="40" t="s">
        <v>2046</v>
      </c>
      <c r="E183" s="33" t="s">
        <v>146</v>
      </c>
      <c r="F183" s="41">
        <v>0</v>
      </c>
      <c r="G183" s="41">
        <v>1065805.01</v>
      </c>
      <c r="H183" s="41">
        <v>1065805.01</v>
      </c>
      <c r="I183" s="41">
        <v>1065805.01</v>
      </c>
      <c r="J183" s="41">
        <v>1065805.01</v>
      </c>
      <c r="K183" s="34" t="s">
        <v>189</v>
      </c>
      <c r="L183" s="30" t="s">
        <v>30</v>
      </c>
      <c r="M183" s="52" t="s">
        <v>310</v>
      </c>
      <c r="N183" s="55" t="s">
        <v>2160</v>
      </c>
      <c r="O183" s="33" t="s">
        <v>30</v>
      </c>
      <c r="P183" s="33" t="s">
        <v>1131</v>
      </c>
      <c r="Q183" s="35" t="s">
        <v>2044</v>
      </c>
      <c r="R183" s="49">
        <f t="shared" si="53"/>
        <v>4263220.04</v>
      </c>
      <c r="S183" s="48">
        <v>100</v>
      </c>
      <c r="T183" s="48">
        <v>100</v>
      </c>
      <c r="U183" s="48" t="s">
        <v>2044</v>
      </c>
      <c r="V183" s="48" t="s">
        <v>2044</v>
      </c>
      <c r="W183" s="49" t="s">
        <v>1740</v>
      </c>
    </row>
    <row r="184" spans="1:23" ht="13.8">
      <c r="A184" s="32" t="s">
        <v>87</v>
      </c>
      <c r="B184" s="30">
        <v>100198</v>
      </c>
      <c r="C184" s="33" t="s">
        <v>102</v>
      </c>
      <c r="D184" s="40" t="s">
        <v>2046</v>
      </c>
      <c r="E184" s="33" t="s">
        <v>152</v>
      </c>
      <c r="F184" s="41">
        <v>0</v>
      </c>
      <c r="G184" s="41">
        <v>1772035.36</v>
      </c>
      <c r="H184" s="41">
        <v>0</v>
      </c>
      <c r="I184" s="41">
        <v>0</v>
      </c>
      <c r="J184" s="41">
        <v>0</v>
      </c>
      <c r="K184" s="34" t="s">
        <v>189</v>
      </c>
      <c r="L184" s="30" t="s">
        <v>30</v>
      </c>
      <c r="M184" s="52" t="s">
        <v>311</v>
      </c>
      <c r="N184" s="55" t="s">
        <v>2161</v>
      </c>
      <c r="O184" s="33" t="s">
        <v>30</v>
      </c>
      <c r="P184" s="33" t="s">
        <v>1139</v>
      </c>
      <c r="Q184" s="35" t="s">
        <v>2044</v>
      </c>
      <c r="R184" s="49">
        <f t="shared" si="53"/>
        <v>1772035.36</v>
      </c>
      <c r="S184" s="48">
        <v>100</v>
      </c>
      <c r="T184" s="48">
        <v>0</v>
      </c>
      <c r="U184" s="48" t="s">
        <v>2044</v>
      </c>
      <c r="V184" s="48" t="s">
        <v>2044</v>
      </c>
      <c r="W184" s="49" t="s">
        <v>1740</v>
      </c>
    </row>
    <row r="185" spans="1:23" ht="13.8">
      <c r="A185" s="32" t="s">
        <v>86</v>
      </c>
      <c r="B185" s="30">
        <v>100198</v>
      </c>
      <c r="C185" s="33" t="s">
        <v>102</v>
      </c>
      <c r="D185" s="40" t="s">
        <v>2046</v>
      </c>
      <c r="E185" s="33" t="s">
        <v>152</v>
      </c>
      <c r="F185" s="41">
        <v>0</v>
      </c>
      <c r="G185" s="41">
        <v>0</v>
      </c>
      <c r="H185" s="41">
        <v>0</v>
      </c>
      <c r="I185" s="41">
        <v>0</v>
      </c>
      <c r="J185" s="41">
        <v>0</v>
      </c>
      <c r="K185" s="34" t="s">
        <v>189</v>
      </c>
      <c r="L185" s="30" t="s">
        <v>190</v>
      </c>
      <c r="M185" s="52" t="s">
        <v>312</v>
      </c>
      <c r="N185" s="55" t="s">
        <v>2162</v>
      </c>
      <c r="O185" s="33" t="s">
        <v>190</v>
      </c>
      <c r="P185" s="33" t="s">
        <v>1091</v>
      </c>
      <c r="Q185" s="35" t="s">
        <v>2044</v>
      </c>
      <c r="R185" s="49">
        <f t="shared" si="53"/>
        <v>0</v>
      </c>
      <c r="S185" s="48">
        <v>62</v>
      </c>
      <c r="T185" s="48">
        <v>0</v>
      </c>
      <c r="U185" s="48" t="s">
        <v>2044</v>
      </c>
      <c r="V185" s="48" t="s">
        <v>2044</v>
      </c>
      <c r="W185" s="49" t="s">
        <v>1740</v>
      </c>
    </row>
    <row r="186" spans="1:23" ht="13.8">
      <c r="A186" s="32" t="s">
        <v>86</v>
      </c>
      <c r="B186" s="30">
        <v>100198</v>
      </c>
      <c r="C186" s="33" t="s">
        <v>102</v>
      </c>
      <c r="D186" s="40" t="s">
        <v>2046</v>
      </c>
      <c r="E186" s="33" t="s">
        <v>152</v>
      </c>
      <c r="F186" s="41">
        <v>0</v>
      </c>
      <c r="G186" s="41">
        <v>0</v>
      </c>
      <c r="H186" s="41">
        <v>0</v>
      </c>
      <c r="I186" s="41">
        <v>0</v>
      </c>
      <c r="J186" s="41">
        <v>0</v>
      </c>
      <c r="K186" s="34" t="s">
        <v>189</v>
      </c>
      <c r="L186" s="30" t="s">
        <v>30</v>
      </c>
      <c r="M186" s="52" t="s">
        <v>313</v>
      </c>
      <c r="N186" s="55" t="s">
        <v>2163</v>
      </c>
      <c r="O186" s="33" t="s">
        <v>30</v>
      </c>
      <c r="P186" s="33" t="s">
        <v>1091</v>
      </c>
      <c r="Q186" s="35" t="s">
        <v>2044</v>
      </c>
      <c r="R186" s="49">
        <f t="shared" si="53"/>
        <v>0</v>
      </c>
      <c r="S186" s="48">
        <v>0</v>
      </c>
      <c r="T186" s="48">
        <v>0</v>
      </c>
      <c r="U186" s="48" t="s">
        <v>2044</v>
      </c>
      <c r="V186" s="48" t="s">
        <v>2044</v>
      </c>
      <c r="W186" s="49" t="s">
        <v>1742</v>
      </c>
    </row>
    <row r="187" spans="1:23" ht="13.8">
      <c r="A187" s="32" t="s">
        <v>86</v>
      </c>
      <c r="B187" s="30">
        <v>100198</v>
      </c>
      <c r="C187" s="33" t="s">
        <v>102</v>
      </c>
      <c r="D187" s="40" t="s">
        <v>2046</v>
      </c>
      <c r="E187" s="33" t="s">
        <v>152</v>
      </c>
      <c r="F187" s="41">
        <v>0</v>
      </c>
      <c r="G187" s="41">
        <v>0</v>
      </c>
      <c r="H187" s="41">
        <v>0</v>
      </c>
      <c r="I187" s="41">
        <v>0</v>
      </c>
      <c r="J187" s="41">
        <v>0</v>
      </c>
      <c r="K187" s="34" t="s">
        <v>189</v>
      </c>
      <c r="L187" s="30" t="s">
        <v>30</v>
      </c>
      <c r="M187" s="52" t="s">
        <v>314</v>
      </c>
      <c r="N187" s="55" t="s">
        <v>2164</v>
      </c>
      <c r="O187" s="33" t="s">
        <v>30</v>
      </c>
      <c r="P187" s="33" t="s">
        <v>1091</v>
      </c>
      <c r="Q187" s="35" t="s">
        <v>2044</v>
      </c>
      <c r="R187" s="49">
        <f t="shared" si="53"/>
        <v>0</v>
      </c>
      <c r="S187" s="48">
        <v>100</v>
      </c>
      <c r="T187" s="48">
        <v>0</v>
      </c>
      <c r="U187" s="48" t="s">
        <v>2044</v>
      </c>
      <c r="V187" s="48" t="s">
        <v>2044</v>
      </c>
      <c r="W187" s="49" t="s">
        <v>1740</v>
      </c>
    </row>
    <row r="188" spans="1:23" ht="13.8">
      <c r="A188" s="32" t="s">
        <v>86</v>
      </c>
      <c r="B188" s="30">
        <v>100198</v>
      </c>
      <c r="C188" s="33" t="s">
        <v>102</v>
      </c>
      <c r="D188" s="40" t="s">
        <v>2046</v>
      </c>
      <c r="E188" s="33" t="s">
        <v>146</v>
      </c>
      <c r="F188" s="41">
        <v>0</v>
      </c>
      <c r="G188" s="41">
        <v>0</v>
      </c>
      <c r="H188" s="41">
        <v>0</v>
      </c>
      <c r="I188" s="41">
        <v>0</v>
      </c>
      <c r="J188" s="41">
        <v>0</v>
      </c>
      <c r="K188" s="34" t="s">
        <v>189</v>
      </c>
      <c r="L188" s="30" t="s">
        <v>190</v>
      </c>
      <c r="M188" s="52" t="s">
        <v>315</v>
      </c>
      <c r="N188" s="55" t="s">
        <v>2165</v>
      </c>
      <c r="O188" s="33" t="s">
        <v>190</v>
      </c>
      <c r="P188" s="33" t="s">
        <v>1091</v>
      </c>
      <c r="Q188" s="35" t="s">
        <v>2044</v>
      </c>
      <c r="R188" s="49">
        <f t="shared" si="53"/>
        <v>0</v>
      </c>
      <c r="S188" s="48">
        <v>25</v>
      </c>
      <c r="T188" s="48">
        <v>25</v>
      </c>
      <c r="U188" s="48" t="s">
        <v>2044</v>
      </c>
      <c r="V188" s="48" t="s">
        <v>2044</v>
      </c>
      <c r="W188" s="49" t="s">
        <v>1740</v>
      </c>
    </row>
    <row r="189" spans="1:23" ht="13.8">
      <c r="A189" s="32" t="s">
        <v>86</v>
      </c>
      <c r="B189" s="30">
        <v>100198</v>
      </c>
      <c r="C189" s="33" t="s">
        <v>102</v>
      </c>
      <c r="D189" s="40" t="s">
        <v>2046</v>
      </c>
      <c r="E189" s="33" t="s">
        <v>146</v>
      </c>
      <c r="F189" s="41">
        <v>0</v>
      </c>
      <c r="G189" s="41">
        <v>0</v>
      </c>
      <c r="H189" s="41">
        <v>0</v>
      </c>
      <c r="I189" s="41">
        <v>0</v>
      </c>
      <c r="J189" s="41">
        <v>0</v>
      </c>
      <c r="K189" s="34" t="s">
        <v>189</v>
      </c>
      <c r="L189" s="30" t="s">
        <v>30</v>
      </c>
      <c r="M189" s="52" t="s">
        <v>316</v>
      </c>
      <c r="N189" s="55" t="s">
        <v>2166</v>
      </c>
      <c r="O189" s="33" t="s">
        <v>30</v>
      </c>
      <c r="P189" s="33" t="s">
        <v>1091</v>
      </c>
      <c r="Q189" s="35" t="s">
        <v>2044</v>
      </c>
      <c r="R189" s="49">
        <f t="shared" si="53"/>
        <v>0</v>
      </c>
      <c r="S189" s="48">
        <v>100</v>
      </c>
      <c r="T189" s="48">
        <v>100</v>
      </c>
      <c r="U189" s="48" t="s">
        <v>2044</v>
      </c>
      <c r="V189" s="48" t="s">
        <v>2044</v>
      </c>
      <c r="W189" s="49" t="s">
        <v>1740</v>
      </c>
    </row>
    <row r="190" spans="1:23" ht="13.8">
      <c r="A190" s="32" t="s">
        <v>86</v>
      </c>
      <c r="B190" s="30">
        <v>100198</v>
      </c>
      <c r="C190" s="33" t="s">
        <v>102</v>
      </c>
      <c r="D190" s="40" t="s">
        <v>2046</v>
      </c>
      <c r="E190" s="33" t="s">
        <v>146</v>
      </c>
      <c r="F190" s="41">
        <v>0</v>
      </c>
      <c r="G190" s="41">
        <v>0</v>
      </c>
      <c r="H190" s="41">
        <v>0</v>
      </c>
      <c r="I190" s="41">
        <v>0</v>
      </c>
      <c r="J190" s="41">
        <v>0</v>
      </c>
      <c r="K190" s="34" t="s">
        <v>189</v>
      </c>
      <c r="L190" s="30" t="s">
        <v>30</v>
      </c>
      <c r="M190" s="52" t="s">
        <v>317</v>
      </c>
      <c r="N190" s="55" t="s">
        <v>2167</v>
      </c>
      <c r="O190" s="33" t="s">
        <v>30</v>
      </c>
      <c r="P190" s="33" t="s">
        <v>1091</v>
      </c>
      <c r="Q190" s="35" t="s">
        <v>2044</v>
      </c>
      <c r="R190" s="49">
        <f t="shared" si="53"/>
        <v>0</v>
      </c>
      <c r="S190" s="48">
        <v>0</v>
      </c>
      <c r="T190" s="48">
        <v>0</v>
      </c>
      <c r="U190" s="48" t="s">
        <v>2044</v>
      </c>
      <c r="V190" s="48" t="s">
        <v>2044</v>
      </c>
      <c r="W190" s="49" t="s">
        <v>1740</v>
      </c>
    </row>
    <row r="191" spans="1:23" ht="13.8">
      <c r="A191" s="32" t="s">
        <v>86</v>
      </c>
      <c r="B191" s="30">
        <v>100198</v>
      </c>
      <c r="C191" s="33" t="s">
        <v>102</v>
      </c>
      <c r="D191" s="40" t="s">
        <v>2046</v>
      </c>
      <c r="E191" s="33" t="s">
        <v>147</v>
      </c>
      <c r="F191" s="41">
        <v>0</v>
      </c>
      <c r="G191" s="41">
        <v>0</v>
      </c>
      <c r="H191" s="41">
        <v>0</v>
      </c>
      <c r="I191" s="41">
        <v>0</v>
      </c>
      <c r="J191" s="41">
        <v>0</v>
      </c>
      <c r="K191" s="34" t="s">
        <v>189</v>
      </c>
      <c r="L191" s="30" t="s">
        <v>190</v>
      </c>
      <c r="M191" s="52" t="s">
        <v>318</v>
      </c>
      <c r="N191" s="55" t="s">
        <v>2168</v>
      </c>
      <c r="O191" s="33" t="s">
        <v>190</v>
      </c>
      <c r="P191" s="33" t="s">
        <v>1140</v>
      </c>
      <c r="Q191" s="35" t="s">
        <v>2044</v>
      </c>
      <c r="R191" s="49">
        <f t="shared" si="53"/>
        <v>0</v>
      </c>
      <c r="S191" s="48">
        <v>0</v>
      </c>
      <c r="T191" s="48">
        <v>100</v>
      </c>
      <c r="U191" s="48" t="s">
        <v>2044</v>
      </c>
      <c r="V191" s="48" t="s">
        <v>2044</v>
      </c>
      <c r="W191" s="49" t="s">
        <v>1740</v>
      </c>
    </row>
    <row r="192" spans="1:23" ht="13.8">
      <c r="A192" s="32" t="s">
        <v>86</v>
      </c>
      <c r="B192" s="30">
        <v>100198</v>
      </c>
      <c r="C192" s="33" t="s">
        <v>102</v>
      </c>
      <c r="D192" s="40" t="s">
        <v>2046</v>
      </c>
      <c r="E192" s="33" t="s">
        <v>147</v>
      </c>
      <c r="F192" s="41">
        <v>0</v>
      </c>
      <c r="G192" s="41">
        <v>0</v>
      </c>
      <c r="H192" s="41">
        <v>0</v>
      </c>
      <c r="I192" s="41">
        <v>0</v>
      </c>
      <c r="J192" s="41">
        <v>0</v>
      </c>
      <c r="K192" s="34" t="s">
        <v>189</v>
      </c>
      <c r="L192" s="30" t="s">
        <v>30</v>
      </c>
      <c r="M192" s="52" t="s">
        <v>319</v>
      </c>
      <c r="N192" s="55" t="s">
        <v>2169</v>
      </c>
      <c r="O192" s="33" t="s">
        <v>30</v>
      </c>
      <c r="P192" s="33" t="s">
        <v>1141</v>
      </c>
      <c r="Q192" s="35" t="s">
        <v>2044</v>
      </c>
      <c r="R192" s="49">
        <f t="shared" si="53"/>
        <v>0</v>
      </c>
      <c r="S192" s="48">
        <v>0</v>
      </c>
      <c r="T192" s="48">
        <v>100</v>
      </c>
      <c r="U192" s="48" t="s">
        <v>2044</v>
      </c>
      <c r="V192" s="48" t="s">
        <v>2044</v>
      </c>
      <c r="W192" s="49" t="s">
        <v>1740</v>
      </c>
    </row>
    <row r="193" spans="1:23" ht="13.8">
      <c r="A193" s="32" t="s">
        <v>86</v>
      </c>
      <c r="B193" s="30">
        <v>100198</v>
      </c>
      <c r="C193" s="33" t="s">
        <v>102</v>
      </c>
      <c r="D193" s="40" t="s">
        <v>2046</v>
      </c>
      <c r="E193" s="33" t="s">
        <v>147</v>
      </c>
      <c r="F193" s="41">
        <v>0</v>
      </c>
      <c r="G193" s="41">
        <v>0</v>
      </c>
      <c r="H193" s="41">
        <v>0</v>
      </c>
      <c r="I193" s="41">
        <v>0</v>
      </c>
      <c r="J193" s="41">
        <v>0</v>
      </c>
      <c r="K193" s="34" t="s">
        <v>189</v>
      </c>
      <c r="L193" s="30" t="s">
        <v>30</v>
      </c>
      <c r="M193" s="52" t="s">
        <v>320</v>
      </c>
      <c r="N193" s="55" t="s">
        <v>2170</v>
      </c>
      <c r="O193" s="33" t="s">
        <v>30</v>
      </c>
      <c r="P193" s="33" t="s">
        <v>1142</v>
      </c>
      <c r="Q193" s="35" t="s">
        <v>2044</v>
      </c>
      <c r="R193" s="49">
        <f t="shared" si="53"/>
        <v>0</v>
      </c>
      <c r="S193" s="48">
        <v>0</v>
      </c>
      <c r="T193" s="48">
        <v>100</v>
      </c>
      <c r="U193" s="48" t="s">
        <v>2044</v>
      </c>
      <c r="V193" s="48" t="s">
        <v>2044</v>
      </c>
      <c r="W193" s="49" t="s">
        <v>1740</v>
      </c>
    </row>
    <row r="194" spans="1:23" ht="13.8">
      <c r="A194" s="32" t="s">
        <v>86</v>
      </c>
      <c r="B194" s="30">
        <v>100198</v>
      </c>
      <c r="C194" s="33" t="s">
        <v>102</v>
      </c>
      <c r="D194" s="40" t="s">
        <v>2046</v>
      </c>
      <c r="E194" s="33" t="s">
        <v>147</v>
      </c>
      <c r="F194" s="41">
        <v>0</v>
      </c>
      <c r="G194" s="41">
        <v>0</v>
      </c>
      <c r="H194" s="41">
        <v>0</v>
      </c>
      <c r="I194" s="41">
        <v>0</v>
      </c>
      <c r="J194" s="41">
        <v>0</v>
      </c>
      <c r="K194" s="34" t="s">
        <v>189</v>
      </c>
      <c r="L194" s="30" t="s">
        <v>30</v>
      </c>
      <c r="M194" s="52" t="s">
        <v>321</v>
      </c>
      <c r="N194" s="55" t="s">
        <v>2171</v>
      </c>
      <c r="O194" s="33" t="s">
        <v>30</v>
      </c>
      <c r="P194" s="33" t="s">
        <v>1143</v>
      </c>
      <c r="Q194" s="35" t="s">
        <v>2044</v>
      </c>
      <c r="R194" s="49">
        <f t="shared" si="53"/>
        <v>0</v>
      </c>
      <c r="S194" s="48">
        <v>0</v>
      </c>
      <c r="T194" s="48">
        <v>0</v>
      </c>
      <c r="U194" s="48" t="s">
        <v>2044</v>
      </c>
      <c r="V194" s="48" t="s">
        <v>2044</v>
      </c>
      <c r="W194" s="49" t="s">
        <v>1740</v>
      </c>
    </row>
    <row r="195" spans="1:23" ht="13.8">
      <c r="A195" s="32" t="s">
        <v>86</v>
      </c>
      <c r="B195" s="30">
        <v>100198</v>
      </c>
      <c r="C195" s="33" t="s">
        <v>102</v>
      </c>
      <c r="D195" s="40" t="s">
        <v>2046</v>
      </c>
      <c r="E195" s="33" t="s">
        <v>147</v>
      </c>
      <c r="F195" s="41">
        <f aca="true" t="shared" si="55" ref="F195:I195">SUM(F196:F199)</f>
        <v>1050000</v>
      </c>
      <c r="G195" s="41">
        <f t="shared" si="55"/>
        <v>1050000</v>
      </c>
      <c r="H195" s="41">
        <f t="shared" si="55"/>
        <v>1050000</v>
      </c>
      <c r="I195" s="41">
        <f t="shared" si="55"/>
        <v>1050000</v>
      </c>
      <c r="J195" s="41">
        <f>SUM(J196:J199)</f>
        <v>1050000</v>
      </c>
      <c r="K195" s="34" t="s">
        <v>189</v>
      </c>
      <c r="L195" s="30" t="s">
        <v>190</v>
      </c>
      <c r="M195" s="52" t="s">
        <v>322</v>
      </c>
      <c r="N195" s="55" t="s">
        <v>2172</v>
      </c>
      <c r="O195" s="33" t="s">
        <v>190</v>
      </c>
      <c r="P195" s="33" t="s">
        <v>1144</v>
      </c>
      <c r="Q195" s="35" t="s">
        <v>2044</v>
      </c>
      <c r="R195" s="49">
        <f t="shared" si="53"/>
        <v>5250000</v>
      </c>
      <c r="S195" s="48">
        <v>0</v>
      </c>
      <c r="T195" s="48">
        <v>50</v>
      </c>
      <c r="U195" s="48" t="s">
        <v>2044</v>
      </c>
      <c r="V195" s="48" t="s">
        <v>2044</v>
      </c>
      <c r="W195" s="49" t="s">
        <v>1740</v>
      </c>
    </row>
    <row r="196" spans="1:23" ht="13.8">
      <c r="A196" s="32" t="s">
        <v>86</v>
      </c>
      <c r="B196" s="30">
        <v>100198</v>
      </c>
      <c r="C196" s="33" t="s">
        <v>102</v>
      </c>
      <c r="D196" s="40" t="s">
        <v>2046</v>
      </c>
      <c r="E196" s="33" t="s">
        <v>147</v>
      </c>
      <c r="F196" s="41">
        <v>0</v>
      </c>
      <c r="G196" s="41">
        <v>0</v>
      </c>
      <c r="H196" s="41">
        <v>0</v>
      </c>
      <c r="I196" s="41">
        <v>0</v>
      </c>
      <c r="J196" s="41">
        <v>0</v>
      </c>
      <c r="K196" s="34" t="s">
        <v>189</v>
      </c>
      <c r="L196" s="30" t="s">
        <v>30</v>
      </c>
      <c r="M196" s="52" t="s">
        <v>323</v>
      </c>
      <c r="N196" s="55" t="s">
        <v>2173</v>
      </c>
      <c r="O196" s="33" t="s">
        <v>30</v>
      </c>
      <c r="P196" s="33" t="s">
        <v>1145</v>
      </c>
      <c r="Q196" s="35" t="s">
        <v>2044</v>
      </c>
      <c r="R196" s="49">
        <f t="shared" si="53"/>
        <v>0</v>
      </c>
      <c r="S196" s="48">
        <v>0</v>
      </c>
      <c r="T196" s="48">
        <v>2</v>
      </c>
      <c r="U196" s="48" t="s">
        <v>2044</v>
      </c>
      <c r="V196" s="48" t="s">
        <v>2044</v>
      </c>
      <c r="W196" s="49" t="s">
        <v>1740</v>
      </c>
    </row>
    <row r="197" spans="1:23" ht="13.8">
      <c r="A197" s="32" t="s">
        <v>86</v>
      </c>
      <c r="B197" s="30">
        <v>100198</v>
      </c>
      <c r="C197" s="33" t="s">
        <v>102</v>
      </c>
      <c r="D197" s="40" t="s">
        <v>2046</v>
      </c>
      <c r="E197" s="33" t="s">
        <v>147</v>
      </c>
      <c r="F197" s="41">
        <v>0</v>
      </c>
      <c r="G197" s="41">
        <v>0</v>
      </c>
      <c r="H197" s="41">
        <v>0</v>
      </c>
      <c r="I197" s="41">
        <v>0</v>
      </c>
      <c r="J197" s="41">
        <v>0</v>
      </c>
      <c r="K197" s="34" t="s">
        <v>189</v>
      </c>
      <c r="L197" s="30" t="s">
        <v>30</v>
      </c>
      <c r="M197" s="52" t="s">
        <v>324</v>
      </c>
      <c r="N197" s="55" t="s">
        <v>2174</v>
      </c>
      <c r="O197" s="33" t="s">
        <v>30</v>
      </c>
      <c r="P197" s="33" t="s">
        <v>1146</v>
      </c>
      <c r="Q197" s="35" t="s">
        <v>2044</v>
      </c>
      <c r="R197" s="49">
        <f t="shared" si="53"/>
        <v>0</v>
      </c>
      <c r="S197" s="48">
        <v>0</v>
      </c>
      <c r="T197" s="48">
        <v>0</v>
      </c>
      <c r="U197" s="48" t="s">
        <v>2044</v>
      </c>
      <c r="V197" s="48" t="s">
        <v>2044</v>
      </c>
      <c r="W197" s="49" t="s">
        <v>1740</v>
      </c>
    </row>
    <row r="198" spans="1:23" ht="13.8">
      <c r="A198" s="32" t="s">
        <v>87</v>
      </c>
      <c r="B198" s="30">
        <v>100198</v>
      </c>
      <c r="C198" s="33" t="s">
        <v>102</v>
      </c>
      <c r="D198" s="40" t="s">
        <v>2046</v>
      </c>
      <c r="E198" s="33" t="s">
        <v>147</v>
      </c>
      <c r="F198" s="41">
        <v>1050000</v>
      </c>
      <c r="G198" s="41">
        <v>1050000</v>
      </c>
      <c r="H198" s="41">
        <v>1050000</v>
      </c>
      <c r="I198" s="41">
        <v>1050000</v>
      </c>
      <c r="J198" s="41">
        <v>1050000</v>
      </c>
      <c r="K198" s="34" t="s">
        <v>189</v>
      </c>
      <c r="L198" s="30" t="s">
        <v>30</v>
      </c>
      <c r="M198" s="52" t="s">
        <v>325</v>
      </c>
      <c r="N198" s="55" t="s">
        <v>2172</v>
      </c>
      <c r="O198" s="33" t="s">
        <v>30</v>
      </c>
      <c r="P198" s="33" t="s">
        <v>1147</v>
      </c>
      <c r="Q198" s="35" t="s">
        <v>2044</v>
      </c>
      <c r="R198" s="49">
        <f t="shared" si="53"/>
        <v>5250000</v>
      </c>
      <c r="S198" s="48">
        <v>0</v>
      </c>
      <c r="T198" s="48">
        <v>0</v>
      </c>
      <c r="U198" s="48" t="s">
        <v>2044</v>
      </c>
      <c r="V198" s="48" t="s">
        <v>2044</v>
      </c>
      <c r="W198" s="49" t="s">
        <v>1740</v>
      </c>
    </row>
    <row r="199" spans="1:23" ht="13.8">
      <c r="A199" s="32" t="s">
        <v>86</v>
      </c>
      <c r="B199" s="30">
        <v>100198</v>
      </c>
      <c r="C199" s="33" t="s">
        <v>102</v>
      </c>
      <c r="D199" s="40" t="s">
        <v>2046</v>
      </c>
      <c r="E199" s="33" t="s">
        <v>146</v>
      </c>
      <c r="F199" s="41"/>
      <c r="G199" s="41">
        <v>0</v>
      </c>
      <c r="H199" s="41"/>
      <c r="I199" s="41"/>
      <c r="J199" s="41"/>
      <c r="K199" s="34" t="s">
        <v>189</v>
      </c>
      <c r="L199" s="30" t="s">
        <v>30</v>
      </c>
      <c r="M199" s="52" t="s">
        <v>326</v>
      </c>
      <c r="N199" s="55" t="s">
        <v>2175</v>
      </c>
      <c r="O199" s="33" t="s">
        <v>30</v>
      </c>
      <c r="P199" s="33" t="s">
        <v>1148</v>
      </c>
      <c r="Q199" s="35" t="s">
        <v>2044</v>
      </c>
      <c r="R199" s="49">
        <f t="shared" si="53"/>
        <v>0</v>
      </c>
      <c r="S199" s="48">
        <v>0</v>
      </c>
      <c r="T199" s="48">
        <v>0</v>
      </c>
      <c r="U199" s="48" t="s">
        <v>2044</v>
      </c>
      <c r="V199" s="48" t="s">
        <v>2044</v>
      </c>
      <c r="W199" s="49" t="s">
        <v>1740</v>
      </c>
    </row>
    <row r="200" spans="1:23" ht="13.8">
      <c r="A200" s="32" t="s">
        <v>86</v>
      </c>
      <c r="B200" s="30">
        <v>100198</v>
      </c>
      <c r="C200" s="33" t="s">
        <v>102</v>
      </c>
      <c r="D200" s="40" t="s">
        <v>2046</v>
      </c>
      <c r="E200" s="33" t="s">
        <v>147</v>
      </c>
      <c r="F200" s="41">
        <f>SUM(F201:F204)</f>
        <v>0</v>
      </c>
      <c r="G200" s="41">
        <f aca="true" t="shared" si="56" ref="G200:J200">SUM(G201:G204)</f>
        <v>200000</v>
      </c>
      <c r="H200" s="41">
        <f t="shared" si="56"/>
        <v>0</v>
      </c>
      <c r="I200" s="41">
        <f t="shared" si="56"/>
        <v>0</v>
      </c>
      <c r="J200" s="41">
        <f t="shared" si="56"/>
        <v>0</v>
      </c>
      <c r="K200" s="34" t="s">
        <v>189</v>
      </c>
      <c r="L200" s="30" t="s">
        <v>190</v>
      </c>
      <c r="M200" s="52" t="s">
        <v>327</v>
      </c>
      <c r="N200" s="55" t="s">
        <v>2176</v>
      </c>
      <c r="O200" s="33" t="s">
        <v>190</v>
      </c>
      <c r="P200" s="33" t="s">
        <v>1149</v>
      </c>
      <c r="Q200" s="35" t="s">
        <v>2044</v>
      </c>
      <c r="R200" s="49">
        <f t="shared" si="53"/>
        <v>200000</v>
      </c>
      <c r="S200" s="48">
        <v>0</v>
      </c>
      <c r="T200" s="48">
        <v>40</v>
      </c>
      <c r="U200" s="48" t="s">
        <v>2044</v>
      </c>
      <c r="V200" s="48" t="s">
        <v>2044</v>
      </c>
      <c r="W200" s="49" t="s">
        <v>1740</v>
      </c>
    </row>
    <row r="201" spans="1:23" ht="13.8">
      <c r="A201" s="32" t="s">
        <v>86</v>
      </c>
      <c r="B201" s="30">
        <v>100198</v>
      </c>
      <c r="C201" s="33" t="s">
        <v>102</v>
      </c>
      <c r="D201" s="40" t="s">
        <v>2046</v>
      </c>
      <c r="E201" s="33" t="s">
        <v>147</v>
      </c>
      <c r="F201" s="41">
        <v>0</v>
      </c>
      <c r="G201" s="41">
        <v>0</v>
      </c>
      <c r="H201" s="41">
        <v>0</v>
      </c>
      <c r="I201" s="41">
        <v>0</v>
      </c>
      <c r="J201" s="41">
        <v>0</v>
      </c>
      <c r="K201" s="34" t="s">
        <v>189</v>
      </c>
      <c r="L201" s="30" t="s">
        <v>30</v>
      </c>
      <c r="M201" s="52" t="s">
        <v>1759</v>
      </c>
      <c r="N201" s="55" t="s">
        <v>2148</v>
      </c>
      <c r="O201" s="33" t="s">
        <v>30</v>
      </c>
      <c r="P201" s="33" t="s">
        <v>1150</v>
      </c>
      <c r="Q201" s="35" t="s">
        <v>2044</v>
      </c>
      <c r="R201" s="49">
        <f t="shared" si="53"/>
        <v>0</v>
      </c>
      <c r="S201" s="48">
        <v>0</v>
      </c>
      <c r="T201" s="48">
        <v>0</v>
      </c>
      <c r="U201" s="48" t="s">
        <v>2044</v>
      </c>
      <c r="V201" s="48" t="s">
        <v>2044</v>
      </c>
      <c r="W201" s="49" t="s">
        <v>1740</v>
      </c>
    </row>
    <row r="202" spans="1:23" ht="13.8">
      <c r="A202" s="32" t="s">
        <v>86</v>
      </c>
      <c r="B202" s="30">
        <v>100198</v>
      </c>
      <c r="C202" s="33" t="s">
        <v>102</v>
      </c>
      <c r="D202" s="40" t="s">
        <v>2046</v>
      </c>
      <c r="E202" s="33" t="s">
        <v>147</v>
      </c>
      <c r="F202" s="41">
        <v>0</v>
      </c>
      <c r="G202" s="41">
        <v>0</v>
      </c>
      <c r="H202" s="41">
        <v>0</v>
      </c>
      <c r="I202" s="41">
        <v>0</v>
      </c>
      <c r="J202" s="41">
        <v>0</v>
      </c>
      <c r="K202" s="34" t="s">
        <v>189</v>
      </c>
      <c r="L202" s="30" t="s">
        <v>30</v>
      </c>
      <c r="M202" s="52" t="s">
        <v>328</v>
      </c>
      <c r="N202" s="55" t="s">
        <v>2177</v>
      </c>
      <c r="O202" s="33" t="s">
        <v>30</v>
      </c>
      <c r="P202" s="33" t="s">
        <v>1091</v>
      </c>
      <c r="Q202" s="35" t="s">
        <v>2044</v>
      </c>
      <c r="R202" s="49">
        <f t="shared" si="53"/>
        <v>0</v>
      </c>
      <c r="S202" s="48">
        <v>0</v>
      </c>
      <c r="T202" s="48">
        <v>0</v>
      </c>
      <c r="U202" s="48" t="s">
        <v>2044</v>
      </c>
      <c r="V202" s="48" t="s">
        <v>2044</v>
      </c>
      <c r="W202" s="49" t="s">
        <v>1740</v>
      </c>
    </row>
    <row r="203" spans="1:23" ht="13.8">
      <c r="A203" s="32" t="s">
        <v>86</v>
      </c>
      <c r="B203" s="30">
        <v>100198</v>
      </c>
      <c r="C203" s="33" t="s">
        <v>102</v>
      </c>
      <c r="D203" s="40" t="s">
        <v>2046</v>
      </c>
      <c r="E203" s="33" t="s">
        <v>147</v>
      </c>
      <c r="F203" s="41">
        <v>0</v>
      </c>
      <c r="G203" s="41">
        <v>0</v>
      </c>
      <c r="H203" s="41">
        <v>0</v>
      </c>
      <c r="I203" s="41">
        <v>0</v>
      </c>
      <c r="J203" s="41">
        <v>0</v>
      </c>
      <c r="K203" s="34" t="s">
        <v>189</v>
      </c>
      <c r="L203" s="30" t="s">
        <v>30</v>
      </c>
      <c r="M203" s="52" t="s">
        <v>329</v>
      </c>
      <c r="N203" s="55" t="s">
        <v>2178</v>
      </c>
      <c r="O203" s="33" t="s">
        <v>30</v>
      </c>
      <c r="P203" s="33" t="s">
        <v>1146</v>
      </c>
      <c r="Q203" s="35" t="s">
        <v>2044</v>
      </c>
      <c r="R203" s="49">
        <f t="shared" si="53"/>
        <v>0</v>
      </c>
      <c r="S203" s="48">
        <v>0</v>
      </c>
      <c r="T203" s="48">
        <v>0</v>
      </c>
      <c r="U203" s="48" t="s">
        <v>2044</v>
      </c>
      <c r="V203" s="48" t="s">
        <v>2044</v>
      </c>
      <c r="W203" s="49" t="s">
        <v>1740</v>
      </c>
    </row>
    <row r="204" spans="1:23" ht="13.8">
      <c r="A204" s="32" t="s">
        <v>87</v>
      </c>
      <c r="B204" s="30">
        <v>100198</v>
      </c>
      <c r="C204" s="33" t="s">
        <v>102</v>
      </c>
      <c r="D204" s="40" t="s">
        <v>2046</v>
      </c>
      <c r="E204" s="33" t="s">
        <v>146</v>
      </c>
      <c r="F204" s="41">
        <v>0</v>
      </c>
      <c r="G204" s="41">
        <v>200000</v>
      </c>
      <c r="H204" s="41">
        <v>0</v>
      </c>
      <c r="I204" s="41">
        <v>0</v>
      </c>
      <c r="J204" s="41">
        <v>0</v>
      </c>
      <c r="K204" s="34" t="s">
        <v>189</v>
      </c>
      <c r="L204" s="30" t="s">
        <v>30</v>
      </c>
      <c r="M204" s="52" t="s">
        <v>330</v>
      </c>
      <c r="N204" s="55" t="s">
        <v>2179</v>
      </c>
      <c r="O204" s="33" t="s">
        <v>30</v>
      </c>
      <c r="P204" s="33" t="s">
        <v>1151</v>
      </c>
      <c r="Q204" s="35" t="s">
        <v>2044</v>
      </c>
      <c r="R204" s="49">
        <f t="shared" si="53"/>
        <v>200000</v>
      </c>
      <c r="S204" s="48">
        <v>0</v>
      </c>
      <c r="T204" s="48">
        <v>0</v>
      </c>
      <c r="U204" s="48" t="s">
        <v>2044</v>
      </c>
      <c r="V204" s="48" t="s">
        <v>2044</v>
      </c>
      <c r="W204" s="49" t="s">
        <v>1740</v>
      </c>
    </row>
    <row r="205" spans="1:23" ht="13.8">
      <c r="A205" s="32" t="s">
        <v>86</v>
      </c>
      <c r="B205" s="30">
        <v>100199</v>
      </c>
      <c r="C205" s="33" t="s">
        <v>103</v>
      </c>
      <c r="D205" s="40" t="s">
        <v>2046</v>
      </c>
      <c r="E205" s="33" t="s">
        <v>153</v>
      </c>
      <c r="F205" s="41">
        <f>F206</f>
        <v>12200000</v>
      </c>
      <c r="G205" s="41">
        <f aca="true" t="shared" si="57" ref="G205:J205">G206</f>
        <v>44510117.68</v>
      </c>
      <c r="H205" s="41">
        <f t="shared" si="57"/>
        <v>6633325.44</v>
      </c>
      <c r="I205" s="41">
        <f t="shared" si="57"/>
        <v>6633325.44</v>
      </c>
      <c r="J205" s="41">
        <f t="shared" si="57"/>
        <v>6633325.44</v>
      </c>
      <c r="K205" s="34" t="s">
        <v>189</v>
      </c>
      <c r="L205" s="30" t="s">
        <v>27</v>
      </c>
      <c r="M205" s="52" t="s">
        <v>289</v>
      </c>
      <c r="N205" s="55" t="s">
        <v>289</v>
      </c>
      <c r="O205" s="33" t="s">
        <v>27</v>
      </c>
      <c r="P205" s="33" t="s">
        <v>1152</v>
      </c>
      <c r="Q205" s="35" t="s">
        <v>2044</v>
      </c>
      <c r="R205" s="47">
        <v>0</v>
      </c>
      <c r="S205" s="48">
        <v>0</v>
      </c>
      <c r="T205" s="48">
        <v>0</v>
      </c>
      <c r="U205" s="48" t="s">
        <v>2044</v>
      </c>
      <c r="V205" s="48" t="s">
        <v>2044</v>
      </c>
      <c r="W205" s="49" t="s">
        <v>1742</v>
      </c>
    </row>
    <row r="206" spans="1:23" ht="13.8">
      <c r="A206" s="32" t="s">
        <v>86</v>
      </c>
      <c r="B206" s="30">
        <v>100199</v>
      </c>
      <c r="C206" s="33" t="s">
        <v>103</v>
      </c>
      <c r="D206" s="40" t="s">
        <v>2046</v>
      </c>
      <c r="E206" s="33" t="s">
        <v>153</v>
      </c>
      <c r="F206" s="41">
        <f>F207</f>
        <v>12200000</v>
      </c>
      <c r="G206" s="41">
        <f aca="true" t="shared" si="58" ref="G206:J206">G207</f>
        <v>44510117.68</v>
      </c>
      <c r="H206" s="41">
        <f t="shared" si="58"/>
        <v>6633325.44</v>
      </c>
      <c r="I206" s="41">
        <f t="shared" si="58"/>
        <v>6633325.44</v>
      </c>
      <c r="J206" s="41">
        <f t="shared" si="58"/>
        <v>6633325.44</v>
      </c>
      <c r="K206" s="34" t="s">
        <v>189</v>
      </c>
      <c r="L206" s="30" t="s">
        <v>191</v>
      </c>
      <c r="M206" s="52" t="s">
        <v>290</v>
      </c>
      <c r="N206" s="55" t="s">
        <v>290</v>
      </c>
      <c r="O206" s="33" t="s">
        <v>191</v>
      </c>
      <c r="P206" s="33" t="s">
        <v>1153</v>
      </c>
      <c r="Q206" s="35" t="s">
        <v>2044</v>
      </c>
      <c r="R206" s="47">
        <v>0</v>
      </c>
      <c r="S206" s="48">
        <v>0</v>
      </c>
      <c r="T206" s="48">
        <v>0</v>
      </c>
      <c r="U206" s="48" t="s">
        <v>2044</v>
      </c>
      <c r="V206" s="48" t="s">
        <v>2044</v>
      </c>
      <c r="W206" s="49" t="s">
        <v>1740</v>
      </c>
    </row>
    <row r="207" spans="1:23" ht="13.8">
      <c r="A207" s="32" t="s">
        <v>86</v>
      </c>
      <c r="B207" s="30">
        <v>100199</v>
      </c>
      <c r="C207" s="33" t="s">
        <v>103</v>
      </c>
      <c r="D207" s="40" t="s">
        <v>2046</v>
      </c>
      <c r="E207" s="33" t="s">
        <v>153</v>
      </c>
      <c r="F207" s="41">
        <f>SUM(F208:F218)</f>
        <v>12200000</v>
      </c>
      <c r="G207" s="41">
        <f aca="true" t="shared" si="59" ref="G207:I207">SUM(G208:G218)</f>
        <v>44510117.68</v>
      </c>
      <c r="H207" s="41">
        <f t="shared" si="59"/>
        <v>6633325.44</v>
      </c>
      <c r="I207" s="41">
        <f t="shared" si="59"/>
        <v>6633325.44</v>
      </c>
      <c r="J207" s="41">
        <f>SUM(J208:J218)</f>
        <v>6633325.44</v>
      </c>
      <c r="K207" s="34" t="s">
        <v>189</v>
      </c>
      <c r="L207" s="30" t="s">
        <v>190</v>
      </c>
      <c r="M207" s="52" t="s">
        <v>331</v>
      </c>
      <c r="N207" s="55" t="s">
        <v>2180</v>
      </c>
      <c r="O207" s="33" t="s">
        <v>190</v>
      </c>
      <c r="P207" s="33" t="s">
        <v>1154</v>
      </c>
      <c r="Q207" s="35" t="s">
        <v>2044</v>
      </c>
      <c r="R207" s="49">
        <f t="shared" si="53"/>
        <v>76610094</v>
      </c>
      <c r="S207" s="48">
        <v>0</v>
      </c>
      <c r="T207" s="48">
        <v>0.65</v>
      </c>
      <c r="U207" s="48" t="s">
        <v>2044</v>
      </c>
      <c r="V207" s="48" t="s">
        <v>2044</v>
      </c>
      <c r="W207" s="49" t="s">
        <v>1742</v>
      </c>
    </row>
    <row r="208" spans="1:23" ht="13.8">
      <c r="A208" s="32" t="s">
        <v>88</v>
      </c>
      <c r="B208" s="30">
        <v>100199</v>
      </c>
      <c r="C208" s="33" t="s">
        <v>103</v>
      </c>
      <c r="D208" s="40" t="s">
        <v>2046</v>
      </c>
      <c r="E208" s="33" t="s">
        <v>153</v>
      </c>
      <c r="F208" s="41">
        <v>0</v>
      </c>
      <c r="G208" s="41">
        <v>7324032</v>
      </c>
      <c r="H208" s="41">
        <v>0</v>
      </c>
      <c r="I208" s="41">
        <v>0</v>
      </c>
      <c r="J208" s="41">
        <v>0</v>
      </c>
      <c r="K208" s="34" t="s">
        <v>189</v>
      </c>
      <c r="L208" s="30" t="s">
        <v>30</v>
      </c>
      <c r="M208" s="52" t="s">
        <v>332</v>
      </c>
      <c r="N208" s="55" t="s">
        <v>2181</v>
      </c>
      <c r="O208" s="33" t="s">
        <v>30</v>
      </c>
      <c r="P208" s="33" t="s">
        <v>1155</v>
      </c>
      <c r="Q208" s="35" t="s">
        <v>2044</v>
      </c>
      <c r="R208" s="49">
        <f t="shared" si="53"/>
        <v>7324032</v>
      </c>
      <c r="S208" s="48">
        <v>0</v>
      </c>
      <c r="T208" s="48">
        <v>0</v>
      </c>
      <c r="U208" s="48" t="s">
        <v>2044</v>
      </c>
      <c r="V208" s="48" t="s">
        <v>2044</v>
      </c>
      <c r="W208" s="49" t="s">
        <v>1740</v>
      </c>
    </row>
    <row r="209" spans="1:23" ht="13.8">
      <c r="A209" s="32" t="s">
        <v>87</v>
      </c>
      <c r="B209" s="30">
        <v>100199</v>
      </c>
      <c r="C209" s="33" t="s">
        <v>103</v>
      </c>
      <c r="D209" s="40" t="s">
        <v>2046</v>
      </c>
      <c r="E209" s="33" t="s">
        <v>153</v>
      </c>
      <c r="F209" s="41">
        <v>3031500</v>
      </c>
      <c r="G209" s="41">
        <v>3031500</v>
      </c>
      <c r="H209" s="41">
        <v>0</v>
      </c>
      <c r="I209" s="41">
        <v>0</v>
      </c>
      <c r="J209" s="41">
        <v>0</v>
      </c>
      <c r="K209" s="34" t="s">
        <v>189</v>
      </c>
      <c r="L209" s="30" t="s">
        <v>30</v>
      </c>
      <c r="M209" s="52" t="s">
        <v>333</v>
      </c>
      <c r="N209" s="55" t="s">
        <v>2182</v>
      </c>
      <c r="O209" s="33" t="s">
        <v>30</v>
      </c>
      <c r="P209" s="33" t="s">
        <v>1156</v>
      </c>
      <c r="Q209" s="35" t="s">
        <v>2044</v>
      </c>
      <c r="R209" s="49">
        <f t="shared" si="53"/>
        <v>6063000</v>
      </c>
      <c r="S209" s="48">
        <v>0</v>
      </c>
      <c r="T209" s="48">
        <v>3.26</v>
      </c>
      <c r="U209" s="48" t="s">
        <v>2044</v>
      </c>
      <c r="V209" s="48" t="s">
        <v>2044</v>
      </c>
      <c r="W209" s="49" t="s">
        <v>1740</v>
      </c>
    </row>
    <row r="210" spans="1:23" ht="13.8">
      <c r="A210" s="32" t="s">
        <v>87</v>
      </c>
      <c r="B210" s="30">
        <v>100199</v>
      </c>
      <c r="C210" s="33" t="s">
        <v>103</v>
      </c>
      <c r="D210" s="40" t="s">
        <v>2046</v>
      </c>
      <c r="E210" s="33" t="s">
        <v>153</v>
      </c>
      <c r="F210" s="41">
        <v>2968500</v>
      </c>
      <c r="G210" s="41">
        <v>2968500</v>
      </c>
      <c r="H210" s="41">
        <v>0</v>
      </c>
      <c r="I210" s="41">
        <v>0</v>
      </c>
      <c r="J210" s="41">
        <v>0</v>
      </c>
      <c r="K210" s="34" t="s">
        <v>189</v>
      </c>
      <c r="L210" s="30" t="s">
        <v>30</v>
      </c>
      <c r="M210" s="52" t="s">
        <v>334</v>
      </c>
      <c r="N210" s="55" t="s">
        <v>2183</v>
      </c>
      <c r="O210" s="33" t="s">
        <v>30</v>
      </c>
      <c r="P210" s="33" t="s">
        <v>1157</v>
      </c>
      <c r="Q210" s="35" t="s">
        <v>2044</v>
      </c>
      <c r="R210" s="49">
        <f t="shared" si="53"/>
        <v>5937000</v>
      </c>
      <c r="S210" s="48">
        <v>0</v>
      </c>
      <c r="T210" s="48">
        <v>0</v>
      </c>
      <c r="U210" s="48" t="s">
        <v>2044</v>
      </c>
      <c r="V210" s="48" t="s">
        <v>2044</v>
      </c>
      <c r="W210" s="49" t="s">
        <v>1740</v>
      </c>
    </row>
    <row r="211" spans="1:23" ht="13.8">
      <c r="A211" s="32" t="s">
        <v>86</v>
      </c>
      <c r="B211" s="30">
        <v>100199</v>
      </c>
      <c r="C211" s="33" t="s">
        <v>103</v>
      </c>
      <c r="D211" s="40" t="s">
        <v>2046</v>
      </c>
      <c r="E211" s="33" t="s">
        <v>153</v>
      </c>
      <c r="F211" s="41">
        <v>0</v>
      </c>
      <c r="G211" s="41">
        <v>0</v>
      </c>
      <c r="H211" s="41">
        <v>0</v>
      </c>
      <c r="I211" s="41">
        <v>0</v>
      </c>
      <c r="J211" s="41">
        <v>0</v>
      </c>
      <c r="K211" s="34" t="s">
        <v>189</v>
      </c>
      <c r="L211" s="30" t="s">
        <v>30</v>
      </c>
      <c r="M211" s="52" t="s">
        <v>335</v>
      </c>
      <c r="N211" s="55" t="s">
        <v>2184</v>
      </c>
      <c r="O211" s="33" t="s">
        <v>30</v>
      </c>
      <c r="P211" s="33" t="s">
        <v>1158</v>
      </c>
      <c r="Q211" s="35" t="s">
        <v>2044</v>
      </c>
      <c r="R211" s="49">
        <f t="shared" si="53"/>
        <v>0</v>
      </c>
      <c r="S211" s="48">
        <v>0</v>
      </c>
      <c r="T211" s="48">
        <v>0</v>
      </c>
      <c r="U211" s="48" t="s">
        <v>2044</v>
      </c>
      <c r="V211" s="48" t="s">
        <v>2044</v>
      </c>
      <c r="W211" s="49" t="s">
        <v>1740</v>
      </c>
    </row>
    <row r="212" spans="1:23" ht="13.8">
      <c r="A212" s="32" t="s">
        <v>86</v>
      </c>
      <c r="B212" s="30">
        <v>100199</v>
      </c>
      <c r="C212" s="33" t="s">
        <v>103</v>
      </c>
      <c r="D212" s="40" t="s">
        <v>2046</v>
      </c>
      <c r="E212" s="33" t="s">
        <v>153</v>
      </c>
      <c r="F212" s="41">
        <v>0</v>
      </c>
      <c r="G212" s="41">
        <v>0</v>
      </c>
      <c r="H212" s="41">
        <v>0</v>
      </c>
      <c r="I212" s="41">
        <v>0</v>
      </c>
      <c r="J212" s="41">
        <v>0</v>
      </c>
      <c r="K212" s="34" t="s">
        <v>189</v>
      </c>
      <c r="L212" s="30" t="s">
        <v>30</v>
      </c>
      <c r="M212" s="52" t="s">
        <v>336</v>
      </c>
      <c r="N212" s="55" t="s">
        <v>2185</v>
      </c>
      <c r="O212" s="33" t="s">
        <v>30</v>
      </c>
      <c r="P212" s="33" t="s">
        <v>1159</v>
      </c>
      <c r="Q212" s="35" t="s">
        <v>2044</v>
      </c>
      <c r="R212" s="49">
        <f t="shared" si="53"/>
        <v>0</v>
      </c>
      <c r="S212" s="48">
        <v>0</v>
      </c>
      <c r="T212" s="48">
        <v>0</v>
      </c>
      <c r="U212" s="48" t="s">
        <v>2044</v>
      </c>
      <c r="V212" s="48" t="s">
        <v>2044</v>
      </c>
      <c r="W212" s="49" t="s">
        <v>1740</v>
      </c>
    </row>
    <row r="213" spans="1:23" ht="13.8">
      <c r="A213" s="32" t="s">
        <v>87</v>
      </c>
      <c r="B213" s="30">
        <v>100199</v>
      </c>
      <c r="C213" s="33" t="s">
        <v>103</v>
      </c>
      <c r="D213" s="40" t="s">
        <v>2046</v>
      </c>
      <c r="E213" s="33" t="s">
        <v>146</v>
      </c>
      <c r="F213" s="41">
        <v>0</v>
      </c>
      <c r="G213" s="41">
        <v>10658166.44</v>
      </c>
      <c r="H213" s="41">
        <v>0</v>
      </c>
      <c r="I213" s="41">
        <v>0</v>
      </c>
      <c r="J213" s="41">
        <v>0</v>
      </c>
      <c r="K213" s="34" t="s">
        <v>189</v>
      </c>
      <c r="L213" s="30" t="s">
        <v>30</v>
      </c>
      <c r="M213" s="52" t="s">
        <v>337</v>
      </c>
      <c r="N213" s="55" t="s">
        <v>2186</v>
      </c>
      <c r="O213" s="33" t="s">
        <v>30</v>
      </c>
      <c r="P213" s="33" t="s">
        <v>1160</v>
      </c>
      <c r="Q213" s="35" t="s">
        <v>2044</v>
      </c>
      <c r="R213" s="49">
        <f t="shared" si="53"/>
        <v>10658166.44</v>
      </c>
      <c r="S213" s="48">
        <v>100</v>
      </c>
      <c r="T213" s="48">
        <v>0</v>
      </c>
      <c r="U213" s="48" t="s">
        <v>2044</v>
      </c>
      <c r="V213" s="48" t="s">
        <v>2044</v>
      </c>
      <c r="W213" s="49" t="s">
        <v>1740</v>
      </c>
    </row>
    <row r="214" spans="1:23" ht="13.8">
      <c r="A214" s="32" t="s">
        <v>87</v>
      </c>
      <c r="B214" s="30">
        <v>100199</v>
      </c>
      <c r="C214" s="33" t="s">
        <v>103</v>
      </c>
      <c r="D214" s="40" t="s">
        <v>2046</v>
      </c>
      <c r="E214" s="33" t="s">
        <v>153</v>
      </c>
      <c r="F214" s="41">
        <v>0</v>
      </c>
      <c r="G214" s="41">
        <v>6644786.24</v>
      </c>
      <c r="H214" s="41">
        <v>6633325.44</v>
      </c>
      <c r="I214" s="41">
        <v>6633325.44</v>
      </c>
      <c r="J214" s="41">
        <v>6633325.44</v>
      </c>
      <c r="K214" s="34" t="s">
        <v>189</v>
      </c>
      <c r="L214" s="30" t="s">
        <v>30</v>
      </c>
      <c r="M214" s="52" t="s">
        <v>338</v>
      </c>
      <c r="N214" s="55" t="s">
        <v>2187</v>
      </c>
      <c r="O214" s="33" t="s">
        <v>30</v>
      </c>
      <c r="P214" s="33" t="s">
        <v>1091</v>
      </c>
      <c r="Q214" s="35" t="s">
        <v>2044</v>
      </c>
      <c r="R214" s="49">
        <f t="shared" si="53"/>
        <v>26544762.560000002</v>
      </c>
      <c r="S214" s="48">
        <v>100</v>
      </c>
      <c r="T214" s="48">
        <v>100</v>
      </c>
      <c r="U214" s="48" t="s">
        <v>2044</v>
      </c>
      <c r="V214" s="48" t="s">
        <v>2044</v>
      </c>
      <c r="W214" s="49" t="s">
        <v>1742</v>
      </c>
    </row>
    <row r="215" spans="1:23" ht="13.8">
      <c r="A215" s="32" t="s">
        <v>87</v>
      </c>
      <c r="B215" s="30">
        <v>100199</v>
      </c>
      <c r="C215" s="33" t="s">
        <v>103</v>
      </c>
      <c r="D215" s="40" t="s">
        <v>2046</v>
      </c>
      <c r="E215" s="33" t="s">
        <v>153</v>
      </c>
      <c r="F215" s="41">
        <v>6200000</v>
      </c>
      <c r="G215" s="41">
        <v>6200000</v>
      </c>
      <c r="H215" s="41">
        <v>0</v>
      </c>
      <c r="I215" s="41">
        <v>0</v>
      </c>
      <c r="J215" s="41">
        <v>0</v>
      </c>
      <c r="K215" s="34" t="s">
        <v>189</v>
      </c>
      <c r="L215" s="30" t="s">
        <v>30</v>
      </c>
      <c r="M215" s="52" t="s">
        <v>339</v>
      </c>
      <c r="N215" s="55" t="s">
        <v>2188</v>
      </c>
      <c r="O215" s="33" t="s">
        <v>30</v>
      </c>
      <c r="P215" s="33" t="s">
        <v>1161</v>
      </c>
      <c r="Q215" s="35" t="s">
        <v>2044</v>
      </c>
      <c r="R215" s="49">
        <f t="shared" si="53"/>
        <v>12400000</v>
      </c>
      <c r="S215" s="48">
        <v>0</v>
      </c>
      <c r="T215" s="48">
        <v>0</v>
      </c>
      <c r="U215" s="48" t="s">
        <v>2044</v>
      </c>
      <c r="V215" s="48" t="s">
        <v>2044</v>
      </c>
      <c r="W215" s="49" t="s">
        <v>1740</v>
      </c>
    </row>
    <row r="216" spans="1:23" ht="13.8">
      <c r="A216" s="32" t="s">
        <v>88</v>
      </c>
      <c r="B216" s="30">
        <v>100199</v>
      </c>
      <c r="C216" s="33" t="s">
        <v>103</v>
      </c>
      <c r="D216" s="40" t="s">
        <v>2046</v>
      </c>
      <c r="E216" s="33" t="s">
        <v>153</v>
      </c>
      <c r="F216" s="41">
        <v>0</v>
      </c>
      <c r="G216" s="41">
        <v>5493800</v>
      </c>
      <c r="H216" s="41">
        <v>0</v>
      </c>
      <c r="I216" s="41">
        <v>0</v>
      </c>
      <c r="J216" s="41">
        <v>0</v>
      </c>
      <c r="K216" s="34" t="s">
        <v>189</v>
      </c>
      <c r="L216" s="30" t="s">
        <v>30</v>
      </c>
      <c r="M216" s="52" t="s">
        <v>340</v>
      </c>
      <c r="N216" s="55" t="s">
        <v>2189</v>
      </c>
      <c r="O216" s="33" t="s">
        <v>30</v>
      </c>
      <c r="P216" s="33" t="s">
        <v>1162</v>
      </c>
      <c r="Q216" s="35" t="s">
        <v>2044</v>
      </c>
      <c r="R216" s="49">
        <f t="shared" si="53"/>
        <v>5493800</v>
      </c>
      <c r="S216" s="48">
        <v>0</v>
      </c>
      <c r="T216" s="48">
        <v>50</v>
      </c>
      <c r="U216" s="48" t="s">
        <v>2044</v>
      </c>
      <c r="V216" s="48" t="s">
        <v>2044</v>
      </c>
      <c r="W216" s="49" t="s">
        <v>1742</v>
      </c>
    </row>
    <row r="217" spans="1:23" ht="13.8">
      <c r="A217" s="32" t="s">
        <v>88</v>
      </c>
      <c r="B217" s="30">
        <v>100199</v>
      </c>
      <c r="C217" s="33" t="s">
        <v>103</v>
      </c>
      <c r="D217" s="40" t="s">
        <v>2046</v>
      </c>
      <c r="E217" s="33" t="s">
        <v>153</v>
      </c>
      <c r="F217" s="41">
        <v>0</v>
      </c>
      <c r="G217" s="41">
        <v>200000</v>
      </c>
      <c r="H217" s="41">
        <v>0</v>
      </c>
      <c r="I217" s="41">
        <v>0</v>
      </c>
      <c r="J217" s="41">
        <v>0</v>
      </c>
      <c r="K217" s="34" t="s">
        <v>189</v>
      </c>
      <c r="L217" s="30" t="s">
        <v>30</v>
      </c>
      <c r="M217" s="52" t="s">
        <v>341</v>
      </c>
      <c r="N217" s="55" t="s">
        <v>2190</v>
      </c>
      <c r="O217" s="33" t="s">
        <v>30</v>
      </c>
      <c r="P217" s="33" t="s">
        <v>1163</v>
      </c>
      <c r="Q217" s="35" t="s">
        <v>2044</v>
      </c>
      <c r="R217" s="49">
        <f t="shared" si="53"/>
        <v>200000</v>
      </c>
      <c r="S217" s="48">
        <v>0</v>
      </c>
      <c r="T217" s="48">
        <v>0</v>
      </c>
      <c r="U217" s="48" t="s">
        <v>2044</v>
      </c>
      <c r="V217" s="48" t="s">
        <v>2044</v>
      </c>
      <c r="W217" s="49" t="s">
        <v>1742</v>
      </c>
    </row>
    <row r="218" spans="1:23" ht="13.8">
      <c r="A218" s="32" t="s">
        <v>87</v>
      </c>
      <c r="B218" s="30">
        <v>100199</v>
      </c>
      <c r="C218" s="33" t="s">
        <v>103</v>
      </c>
      <c r="D218" s="40" t="s">
        <v>2046</v>
      </c>
      <c r="E218" s="33" t="s">
        <v>152</v>
      </c>
      <c r="F218" s="41">
        <v>0</v>
      </c>
      <c r="G218" s="41">
        <v>1989333</v>
      </c>
      <c r="H218" s="41">
        <v>0</v>
      </c>
      <c r="I218" s="41">
        <v>0</v>
      </c>
      <c r="J218" s="41">
        <v>0</v>
      </c>
      <c r="K218" s="34" t="s">
        <v>189</v>
      </c>
      <c r="L218" s="30" t="s">
        <v>30</v>
      </c>
      <c r="M218" s="52" t="s">
        <v>342</v>
      </c>
      <c r="N218" s="55" t="s">
        <v>2191</v>
      </c>
      <c r="O218" s="33" t="s">
        <v>30</v>
      </c>
      <c r="P218" s="33" t="s">
        <v>1123</v>
      </c>
      <c r="Q218" s="35" t="s">
        <v>2044</v>
      </c>
      <c r="R218" s="49">
        <f t="shared" si="53"/>
        <v>1989333</v>
      </c>
      <c r="S218" s="48">
        <v>0</v>
      </c>
      <c r="T218" s="48">
        <v>0</v>
      </c>
      <c r="U218" s="48" t="s">
        <v>2044</v>
      </c>
      <c r="V218" s="48" t="s">
        <v>2044</v>
      </c>
      <c r="W218" s="49" t="s">
        <v>1742</v>
      </c>
    </row>
    <row r="219" spans="1:23" ht="13.8">
      <c r="A219" s="32" t="s">
        <v>86</v>
      </c>
      <c r="B219" s="30">
        <v>100199</v>
      </c>
      <c r="C219" s="33" t="s">
        <v>103</v>
      </c>
      <c r="D219" s="40" t="s">
        <v>2046</v>
      </c>
      <c r="E219" s="33" t="s">
        <v>153</v>
      </c>
      <c r="F219" s="41">
        <v>0</v>
      </c>
      <c r="G219" s="41">
        <v>0</v>
      </c>
      <c r="H219" s="41">
        <v>0</v>
      </c>
      <c r="I219" s="41">
        <v>0</v>
      </c>
      <c r="J219" s="41">
        <v>0</v>
      </c>
      <c r="K219" s="34" t="s">
        <v>189</v>
      </c>
      <c r="L219" s="30" t="s">
        <v>190</v>
      </c>
      <c r="M219" s="52" t="s">
        <v>343</v>
      </c>
      <c r="N219" s="55" t="s">
        <v>2192</v>
      </c>
      <c r="O219" s="33" t="s">
        <v>190</v>
      </c>
      <c r="P219" s="33" t="s">
        <v>1164</v>
      </c>
      <c r="Q219" s="35" t="s">
        <v>2044</v>
      </c>
      <c r="R219" s="49">
        <f t="shared" si="53"/>
        <v>0</v>
      </c>
      <c r="S219" s="48">
        <v>0</v>
      </c>
      <c r="T219" s="48">
        <v>0</v>
      </c>
      <c r="U219" s="48" t="s">
        <v>2044</v>
      </c>
      <c r="V219" s="48" t="s">
        <v>2044</v>
      </c>
      <c r="W219" s="49" t="s">
        <v>1740</v>
      </c>
    </row>
    <row r="220" spans="1:23" ht="13.8">
      <c r="A220" s="32" t="s">
        <v>86</v>
      </c>
      <c r="B220" s="30">
        <v>100199</v>
      </c>
      <c r="C220" s="33" t="s">
        <v>103</v>
      </c>
      <c r="D220" s="40" t="s">
        <v>2046</v>
      </c>
      <c r="E220" s="33" t="s">
        <v>153</v>
      </c>
      <c r="F220" s="41">
        <v>0</v>
      </c>
      <c r="G220" s="41">
        <v>0</v>
      </c>
      <c r="H220" s="41">
        <v>0</v>
      </c>
      <c r="I220" s="41">
        <v>0</v>
      </c>
      <c r="J220" s="41">
        <v>0</v>
      </c>
      <c r="K220" s="34" t="s">
        <v>189</v>
      </c>
      <c r="L220" s="30" t="s">
        <v>30</v>
      </c>
      <c r="M220" s="52" t="s">
        <v>344</v>
      </c>
      <c r="N220" s="55" t="s">
        <v>2193</v>
      </c>
      <c r="O220" s="33" t="s">
        <v>30</v>
      </c>
      <c r="P220" s="33" t="s">
        <v>1165</v>
      </c>
      <c r="Q220" s="35" t="s">
        <v>2044</v>
      </c>
      <c r="R220" s="49">
        <f t="shared" si="53"/>
        <v>0</v>
      </c>
      <c r="S220" s="48">
        <v>0</v>
      </c>
      <c r="T220" s="48">
        <v>0</v>
      </c>
      <c r="U220" s="48" t="s">
        <v>2044</v>
      </c>
      <c r="V220" s="48" t="s">
        <v>2044</v>
      </c>
      <c r="W220" s="49" t="s">
        <v>1740</v>
      </c>
    </row>
    <row r="221" spans="1:23" ht="13.8">
      <c r="A221" s="32" t="s">
        <v>86</v>
      </c>
      <c r="B221" s="30">
        <v>100199</v>
      </c>
      <c r="C221" s="33" t="s">
        <v>103</v>
      </c>
      <c r="D221" s="40" t="s">
        <v>2046</v>
      </c>
      <c r="E221" s="33" t="s">
        <v>153</v>
      </c>
      <c r="F221" s="41">
        <v>0</v>
      </c>
      <c r="G221" s="41">
        <v>0</v>
      </c>
      <c r="H221" s="41">
        <v>0</v>
      </c>
      <c r="I221" s="41">
        <v>0</v>
      </c>
      <c r="J221" s="41">
        <v>0</v>
      </c>
      <c r="K221" s="34" t="s">
        <v>189</v>
      </c>
      <c r="L221" s="30" t="s">
        <v>30</v>
      </c>
      <c r="M221" s="52" t="s">
        <v>345</v>
      </c>
      <c r="N221" s="55" t="s">
        <v>2194</v>
      </c>
      <c r="O221" s="33" t="s">
        <v>30</v>
      </c>
      <c r="P221" s="33" t="s">
        <v>1165</v>
      </c>
      <c r="Q221" s="35" t="s">
        <v>2044</v>
      </c>
      <c r="R221" s="49">
        <f t="shared" si="53"/>
        <v>0</v>
      </c>
      <c r="S221" s="48">
        <v>0</v>
      </c>
      <c r="T221" s="48">
        <v>0</v>
      </c>
      <c r="U221" s="48" t="s">
        <v>2044</v>
      </c>
      <c r="V221" s="48" t="s">
        <v>2044</v>
      </c>
      <c r="W221" s="49" t="s">
        <v>1740</v>
      </c>
    </row>
    <row r="222" spans="1:23" ht="13.8">
      <c r="A222" s="32" t="s">
        <v>86</v>
      </c>
      <c r="B222" s="30">
        <v>100199</v>
      </c>
      <c r="C222" s="33" t="s">
        <v>103</v>
      </c>
      <c r="D222" s="40" t="s">
        <v>2046</v>
      </c>
      <c r="E222" s="33" t="s">
        <v>153</v>
      </c>
      <c r="F222" s="41">
        <v>0</v>
      </c>
      <c r="G222" s="41">
        <v>0</v>
      </c>
      <c r="H222" s="41">
        <v>0</v>
      </c>
      <c r="I222" s="41">
        <v>0</v>
      </c>
      <c r="J222" s="41">
        <v>0</v>
      </c>
      <c r="K222" s="34" t="s">
        <v>189</v>
      </c>
      <c r="L222" s="30" t="s">
        <v>190</v>
      </c>
      <c r="M222" s="52" t="s">
        <v>346</v>
      </c>
      <c r="N222" s="55" t="s">
        <v>2195</v>
      </c>
      <c r="O222" s="33" t="s">
        <v>190</v>
      </c>
      <c r="P222" s="33" t="s">
        <v>1164</v>
      </c>
      <c r="Q222" s="35" t="s">
        <v>2044</v>
      </c>
      <c r="R222" s="49">
        <f t="shared" si="53"/>
        <v>0</v>
      </c>
      <c r="S222" s="48">
        <v>0</v>
      </c>
      <c r="T222" s="48">
        <v>0</v>
      </c>
      <c r="U222" s="48" t="s">
        <v>2044</v>
      </c>
      <c r="V222" s="48" t="s">
        <v>2044</v>
      </c>
      <c r="W222" s="49" t="s">
        <v>1740</v>
      </c>
    </row>
    <row r="223" spans="1:23" ht="13.8">
      <c r="A223" s="32" t="s">
        <v>86</v>
      </c>
      <c r="B223" s="30">
        <v>100199</v>
      </c>
      <c r="C223" s="33" t="s">
        <v>103</v>
      </c>
      <c r="D223" s="40" t="s">
        <v>2046</v>
      </c>
      <c r="E223" s="33" t="s">
        <v>153</v>
      </c>
      <c r="F223" s="41">
        <v>0</v>
      </c>
      <c r="G223" s="41">
        <v>0</v>
      </c>
      <c r="H223" s="41">
        <v>0</v>
      </c>
      <c r="I223" s="41">
        <v>0</v>
      </c>
      <c r="J223" s="41">
        <v>0</v>
      </c>
      <c r="K223" s="34" t="s">
        <v>189</v>
      </c>
      <c r="L223" s="30" t="s">
        <v>30</v>
      </c>
      <c r="M223" s="52" t="s">
        <v>347</v>
      </c>
      <c r="N223" s="55" t="s">
        <v>2196</v>
      </c>
      <c r="O223" s="33" t="s">
        <v>30</v>
      </c>
      <c r="P223" s="33" t="s">
        <v>1166</v>
      </c>
      <c r="Q223" s="35" t="s">
        <v>2044</v>
      </c>
      <c r="R223" s="49">
        <f t="shared" si="53"/>
        <v>0</v>
      </c>
      <c r="S223" s="48">
        <v>0</v>
      </c>
      <c r="T223" s="48">
        <v>0</v>
      </c>
      <c r="U223" s="48" t="s">
        <v>2044</v>
      </c>
      <c r="V223" s="48" t="s">
        <v>2044</v>
      </c>
      <c r="W223" s="49" t="s">
        <v>1740</v>
      </c>
    </row>
    <row r="224" spans="1:23" ht="13.8">
      <c r="A224" s="32" t="s">
        <v>86</v>
      </c>
      <c r="B224" s="30">
        <v>100199</v>
      </c>
      <c r="C224" s="33" t="s">
        <v>103</v>
      </c>
      <c r="D224" s="40" t="s">
        <v>2046</v>
      </c>
      <c r="E224" s="33" t="s">
        <v>153</v>
      </c>
      <c r="F224" s="41">
        <v>0</v>
      </c>
      <c r="G224" s="41">
        <v>0</v>
      </c>
      <c r="H224" s="41">
        <v>0</v>
      </c>
      <c r="I224" s="41">
        <v>0</v>
      </c>
      <c r="J224" s="41">
        <v>0</v>
      </c>
      <c r="K224" s="34" t="s">
        <v>189</v>
      </c>
      <c r="L224" s="30" t="s">
        <v>30</v>
      </c>
      <c r="M224" s="52" t="s">
        <v>348</v>
      </c>
      <c r="N224" s="55" t="s">
        <v>2197</v>
      </c>
      <c r="O224" s="33" t="s">
        <v>30</v>
      </c>
      <c r="P224" s="33" t="s">
        <v>1166</v>
      </c>
      <c r="Q224" s="35" t="s">
        <v>2044</v>
      </c>
      <c r="R224" s="49">
        <f t="shared" si="53"/>
        <v>0</v>
      </c>
      <c r="S224" s="48">
        <v>0</v>
      </c>
      <c r="T224" s="48">
        <v>0</v>
      </c>
      <c r="U224" s="48" t="s">
        <v>2044</v>
      </c>
      <c r="V224" s="48" t="s">
        <v>2044</v>
      </c>
      <c r="W224" s="49" t="s">
        <v>1740</v>
      </c>
    </row>
    <row r="225" spans="1:23" ht="13.8">
      <c r="A225" s="32" t="s">
        <v>86</v>
      </c>
      <c r="B225" s="30">
        <v>100200</v>
      </c>
      <c r="C225" s="33" t="s">
        <v>104</v>
      </c>
      <c r="D225" s="40" t="s">
        <v>2046</v>
      </c>
      <c r="E225" s="33" t="s">
        <v>157</v>
      </c>
      <c r="F225" s="41">
        <f>F226</f>
        <v>20302445.2</v>
      </c>
      <c r="G225" s="41">
        <f aca="true" t="shared" si="60" ref="G225:J225">G226</f>
        <v>73413640.49</v>
      </c>
      <c r="H225" s="41">
        <f t="shared" si="60"/>
        <v>31630613.160000004</v>
      </c>
      <c r="I225" s="41">
        <f t="shared" si="60"/>
        <v>31630613.160000004</v>
      </c>
      <c r="J225" s="41">
        <f t="shared" si="60"/>
        <v>31630613.160000004</v>
      </c>
      <c r="K225" s="34" t="s">
        <v>189</v>
      </c>
      <c r="L225" s="30" t="s">
        <v>27</v>
      </c>
      <c r="M225" s="52" t="s">
        <v>349</v>
      </c>
      <c r="N225" s="55" t="s">
        <v>349</v>
      </c>
      <c r="O225" s="33" t="s">
        <v>27</v>
      </c>
      <c r="P225" s="33" t="s">
        <v>1167</v>
      </c>
      <c r="Q225" s="35" t="s">
        <v>2044</v>
      </c>
      <c r="R225" s="47">
        <v>0</v>
      </c>
      <c r="S225" s="48">
        <v>0</v>
      </c>
      <c r="T225" s="48">
        <v>0</v>
      </c>
      <c r="U225" s="48" t="s">
        <v>2044</v>
      </c>
      <c r="V225" s="48" t="s">
        <v>2044</v>
      </c>
      <c r="W225" s="49" t="s">
        <v>1740</v>
      </c>
    </row>
    <row r="226" spans="1:23" ht="13.8">
      <c r="A226" s="32" t="s">
        <v>86</v>
      </c>
      <c r="B226" s="30">
        <v>100200</v>
      </c>
      <c r="C226" s="33" t="s">
        <v>104</v>
      </c>
      <c r="D226" s="40" t="s">
        <v>2046</v>
      </c>
      <c r="E226" s="33" t="s">
        <v>157</v>
      </c>
      <c r="F226" s="41">
        <f>F227+F231+F237+F240+F242+F246+F254+F256+F261</f>
        <v>20302445.2</v>
      </c>
      <c r="G226" s="41">
        <f aca="true" t="shared" si="61" ref="G226:I226">G227+G231+G237+G240+G242+G246+G254+G256+G261</f>
        <v>73413640.49</v>
      </c>
      <c r="H226" s="41">
        <f t="shared" si="61"/>
        <v>31630613.160000004</v>
      </c>
      <c r="I226" s="41">
        <f t="shared" si="61"/>
        <v>31630613.160000004</v>
      </c>
      <c r="J226" s="41">
        <f>J227+J231+J237+J240+J242+J246+J254+J256+J261</f>
        <v>31630613.160000004</v>
      </c>
      <c r="K226" s="34" t="s">
        <v>189</v>
      </c>
      <c r="L226" s="30" t="s">
        <v>191</v>
      </c>
      <c r="M226" s="52" t="s">
        <v>349</v>
      </c>
      <c r="N226" s="55" t="s">
        <v>349</v>
      </c>
      <c r="O226" s="33" t="s">
        <v>191</v>
      </c>
      <c r="P226" s="33" t="s">
        <v>1167</v>
      </c>
      <c r="Q226" s="35" t="s">
        <v>2044</v>
      </c>
      <c r="R226" s="47">
        <v>0</v>
      </c>
      <c r="S226" s="48">
        <v>0</v>
      </c>
      <c r="T226" s="48">
        <v>0</v>
      </c>
      <c r="U226" s="48" t="s">
        <v>2044</v>
      </c>
      <c r="V226" s="48" t="s">
        <v>2044</v>
      </c>
      <c r="W226" s="49" t="s">
        <v>1740</v>
      </c>
    </row>
    <row r="227" spans="1:23" ht="13.8">
      <c r="A227" s="32" t="s">
        <v>86</v>
      </c>
      <c r="B227" s="30">
        <v>100200</v>
      </c>
      <c r="C227" s="33" t="s">
        <v>104</v>
      </c>
      <c r="D227" s="40" t="s">
        <v>2046</v>
      </c>
      <c r="E227" s="33" t="s">
        <v>157</v>
      </c>
      <c r="F227" s="41">
        <f>SUM(F228:F230)</f>
        <v>3920000</v>
      </c>
      <c r="G227" s="41">
        <f aca="true" t="shared" si="62" ref="G227:J227">SUM(G228:G230)</f>
        <v>3920000</v>
      </c>
      <c r="H227" s="41">
        <f t="shared" si="62"/>
        <v>920000</v>
      </c>
      <c r="I227" s="41">
        <f t="shared" si="62"/>
        <v>920000</v>
      </c>
      <c r="J227" s="41">
        <f t="shared" si="62"/>
        <v>920000</v>
      </c>
      <c r="K227" s="34" t="s">
        <v>189</v>
      </c>
      <c r="L227" s="30" t="s">
        <v>190</v>
      </c>
      <c r="M227" s="52" t="s">
        <v>349</v>
      </c>
      <c r="N227" s="55" t="s">
        <v>2198</v>
      </c>
      <c r="O227" s="33" t="s">
        <v>190</v>
      </c>
      <c r="P227" s="33" t="s">
        <v>1167</v>
      </c>
      <c r="Q227" s="35" t="s">
        <v>2044</v>
      </c>
      <c r="R227" s="49">
        <f t="shared" si="53"/>
        <v>10600000</v>
      </c>
      <c r="S227" s="48">
        <v>0</v>
      </c>
      <c r="T227" s="48">
        <v>31</v>
      </c>
      <c r="U227" s="48" t="s">
        <v>2044</v>
      </c>
      <c r="V227" s="48" t="s">
        <v>2044</v>
      </c>
      <c r="W227" s="49" t="s">
        <v>1740</v>
      </c>
    </row>
    <row r="228" spans="1:23" ht="13.8">
      <c r="A228" s="32" t="s">
        <v>87</v>
      </c>
      <c r="B228" s="30">
        <v>100200</v>
      </c>
      <c r="C228" s="33" t="s">
        <v>104</v>
      </c>
      <c r="D228" s="40" t="s">
        <v>2046</v>
      </c>
      <c r="E228" s="33" t="s">
        <v>155</v>
      </c>
      <c r="F228" s="41">
        <v>920000</v>
      </c>
      <c r="G228" s="41">
        <v>920000</v>
      </c>
      <c r="H228" s="41">
        <v>920000</v>
      </c>
      <c r="I228" s="41">
        <v>920000</v>
      </c>
      <c r="J228" s="41">
        <v>920000</v>
      </c>
      <c r="K228" s="34" t="s">
        <v>189</v>
      </c>
      <c r="L228" s="30" t="s">
        <v>30</v>
      </c>
      <c r="M228" s="52" t="s">
        <v>350</v>
      </c>
      <c r="N228" s="55" t="s">
        <v>2199</v>
      </c>
      <c r="O228" s="33" t="s">
        <v>30</v>
      </c>
      <c r="P228" s="33" t="s">
        <v>1168</v>
      </c>
      <c r="Q228" s="35" t="s">
        <v>2044</v>
      </c>
      <c r="R228" s="49">
        <f t="shared" si="53"/>
        <v>4600000</v>
      </c>
      <c r="S228" s="48">
        <v>45</v>
      </c>
      <c r="T228" s="48">
        <v>45</v>
      </c>
      <c r="U228" s="48" t="s">
        <v>2044</v>
      </c>
      <c r="V228" s="48" t="s">
        <v>2044</v>
      </c>
      <c r="W228" s="49" t="s">
        <v>1740</v>
      </c>
    </row>
    <row r="229" spans="1:23" ht="13.8">
      <c r="A229" s="32" t="s">
        <v>86</v>
      </c>
      <c r="B229" s="30">
        <v>100200</v>
      </c>
      <c r="C229" s="33" t="s">
        <v>104</v>
      </c>
      <c r="D229" s="40" t="s">
        <v>2046</v>
      </c>
      <c r="E229" s="33" t="s">
        <v>156</v>
      </c>
      <c r="F229" s="41">
        <v>3000000</v>
      </c>
      <c r="G229" s="41">
        <v>3000000</v>
      </c>
      <c r="H229" s="41">
        <v>0</v>
      </c>
      <c r="I229" s="41">
        <v>0</v>
      </c>
      <c r="J229" s="41">
        <v>0</v>
      </c>
      <c r="K229" s="34" t="s">
        <v>189</v>
      </c>
      <c r="L229" s="30" t="s">
        <v>30</v>
      </c>
      <c r="M229" s="52" t="s">
        <v>351</v>
      </c>
      <c r="N229" s="55" t="s">
        <v>2200</v>
      </c>
      <c r="O229" s="33" t="s">
        <v>30</v>
      </c>
      <c r="P229" s="33" t="s">
        <v>1169</v>
      </c>
      <c r="Q229" s="35" t="s">
        <v>2044</v>
      </c>
      <c r="R229" s="49">
        <f t="shared" si="53"/>
        <v>6000000</v>
      </c>
      <c r="S229" s="48">
        <v>0</v>
      </c>
      <c r="T229" s="48">
        <v>30</v>
      </c>
      <c r="U229" s="48" t="s">
        <v>2044</v>
      </c>
      <c r="V229" s="48" t="s">
        <v>2044</v>
      </c>
      <c r="W229" s="49" t="s">
        <v>1740</v>
      </c>
    </row>
    <row r="230" spans="1:23" ht="13.8">
      <c r="A230" s="32" t="s">
        <v>86</v>
      </c>
      <c r="B230" s="30">
        <v>100200</v>
      </c>
      <c r="C230" s="33" t="s">
        <v>104</v>
      </c>
      <c r="D230" s="40" t="s">
        <v>2046</v>
      </c>
      <c r="E230" s="33" t="s">
        <v>156</v>
      </c>
      <c r="F230" s="41">
        <v>0</v>
      </c>
      <c r="G230" s="41">
        <v>0</v>
      </c>
      <c r="H230" s="41">
        <v>0</v>
      </c>
      <c r="I230" s="41">
        <v>0</v>
      </c>
      <c r="J230" s="41">
        <v>0</v>
      </c>
      <c r="K230" s="34" t="s">
        <v>189</v>
      </c>
      <c r="L230" s="30" t="s">
        <v>30</v>
      </c>
      <c r="M230" s="52" t="s">
        <v>352</v>
      </c>
      <c r="N230" s="55" t="s">
        <v>2201</v>
      </c>
      <c r="O230" s="33" t="s">
        <v>30</v>
      </c>
      <c r="P230" s="33" t="s">
        <v>1170</v>
      </c>
      <c r="Q230" s="35" t="s">
        <v>2044</v>
      </c>
      <c r="R230" s="49">
        <f t="shared" si="53"/>
        <v>0</v>
      </c>
      <c r="S230" s="48">
        <v>0</v>
      </c>
      <c r="T230" s="48">
        <v>0</v>
      </c>
      <c r="U230" s="48" t="s">
        <v>2044</v>
      </c>
      <c r="V230" s="48" t="s">
        <v>2044</v>
      </c>
      <c r="W230" s="49" t="s">
        <v>1740</v>
      </c>
    </row>
    <row r="231" spans="1:23" ht="13.8">
      <c r="A231" s="32" t="s">
        <v>86</v>
      </c>
      <c r="B231" s="30">
        <v>100200</v>
      </c>
      <c r="C231" s="33" t="s">
        <v>104</v>
      </c>
      <c r="D231" s="40" t="s">
        <v>2046</v>
      </c>
      <c r="E231" s="33" t="s">
        <v>157</v>
      </c>
      <c r="F231" s="41">
        <f aca="true" t="shared" si="63" ref="F231:I231">SUM(F232:F236)</f>
        <v>0</v>
      </c>
      <c r="G231" s="41">
        <f>SUM(G232:G236)</f>
        <v>11104650.91</v>
      </c>
      <c r="H231" s="41">
        <f t="shared" si="63"/>
        <v>617815.21</v>
      </c>
      <c r="I231" s="41">
        <f t="shared" si="63"/>
        <v>617815.21</v>
      </c>
      <c r="J231" s="41">
        <f>SUM(J232:J236)</f>
        <v>617815.21</v>
      </c>
      <c r="K231" s="34" t="s">
        <v>189</v>
      </c>
      <c r="L231" s="30" t="s">
        <v>190</v>
      </c>
      <c r="M231" s="52" t="s">
        <v>353</v>
      </c>
      <c r="N231" s="55" t="s">
        <v>2202</v>
      </c>
      <c r="O231" s="33" t="s">
        <v>190</v>
      </c>
      <c r="P231" s="33" t="s">
        <v>1171</v>
      </c>
      <c r="Q231" s="35" t="s">
        <v>2044</v>
      </c>
      <c r="R231" s="49">
        <f t="shared" si="53"/>
        <v>12958096.540000003</v>
      </c>
      <c r="S231" s="48">
        <v>0</v>
      </c>
      <c r="T231" s="48">
        <v>100</v>
      </c>
      <c r="U231" s="48" t="s">
        <v>2044</v>
      </c>
      <c r="V231" s="48" t="s">
        <v>2044</v>
      </c>
      <c r="W231" s="49" t="s">
        <v>1740</v>
      </c>
    </row>
    <row r="232" spans="1:23" ht="13.8">
      <c r="A232" s="32" t="s">
        <v>87</v>
      </c>
      <c r="B232" s="30">
        <v>100200</v>
      </c>
      <c r="C232" s="33" t="s">
        <v>104</v>
      </c>
      <c r="D232" s="40" t="s">
        <v>2046</v>
      </c>
      <c r="E232" s="33" t="s">
        <v>157</v>
      </c>
      <c r="F232" s="41">
        <v>0</v>
      </c>
      <c r="G232" s="41">
        <v>2332440</v>
      </c>
      <c r="H232" s="41">
        <v>0</v>
      </c>
      <c r="I232" s="41">
        <v>0</v>
      </c>
      <c r="J232" s="41">
        <v>0</v>
      </c>
      <c r="K232" s="34" t="s">
        <v>189</v>
      </c>
      <c r="L232" s="30" t="s">
        <v>30</v>
      </c>
      <c r="M232" s="52" t="s">
        <v>354</v>
      </c>
      <c r="N232" s="55" t="s">
        <v>2203</v>
      </c>
      <c r="O232" s="33" t="s">
        <v>30</v>
      </c>
      <c r="P232" s="33" t="s">
        <v>1172</v>
      </c>
      <c r="Q232" s="35" t="s">
        <v>2044</v>
      </c>
      <c r="R232" s="49">
        <f t="shared" si="53"/>
        <v>2332440</v>
      </c>
      <c r="S232" s="48">
        <v>50</v>
      </c>
      <c r="T232" s="48">
        <v>50.17</v>
      </c>
      <c r="U232" s="48" t="s">
        <v>2044</v>
      </c>
      <c r="V232" s="48" t="s">
        <v>2044</v>
      </c>
      <c r="W232" s="49" t="s">
        <v>1740</v>
      </c>
    </row>
    <row r="233" spans="1:23" ht="13.8">
      <c r="A233" s="32" t="s">
        <v>87</v>
      </c>
      <c r="B233" s="30">
        <v>100200</v>
      </c>
      <c r="C233" s="33" t="s">
        <v>104</v>
      </c>
      <c r="D233" s="40" t="s">
        <v>2046</v>
      </c>
      <c r="E233" s="33" t="s">
        <v>157</v>
      </c>
      <c r="F233" s="41">
        <v>0</v>
      </c>
      <c r="G233" s="41">
        <v>307101.31</v>
      </c>
      <c r="H233" s="41">
        <v>87131.08</v>
      </c>
      <c r="I233" s="41">
        <v>87131.08</v>
      </c>
      <c r="J233" s="41">
        <v>87131.08</v>
      </c>
      <c r="K233" s="34" t="s">
        <v>189</v>
      </c>
      <c r="L233" s="30" t="s">
        <v>30</v>
      </c>
      <c r="M233" s="52" t="s">
        <v>355</v>
      </c>
      <c r="N233" s="55" t="s">
        <v>2204</v>
      </c>
      <c r="O233" s="33" t="s">
        <v>30</v>
      </c>
      <c r="P233" s="33" t="s">
        <v>1173</v>
      </c>
      <c r="Q233" s="35" t="s">
        <v>2044</v>
      </c>
      <c r="R233" s="49">
        <f t="shared" si="53"/>
        <v>568494.55</v>
      </c>
      <c r="S233" s="48">
        <v>50</v>
      </c>
      <c r="T233" s="48">
        <v>81.71</v>
      </c>
      <c r="U233" s="48" t="s">
        <v>2044</v>
      </c>
      <c r="V233" s="48" t="s">
        <v>2044</v>
      </c>
      <c r="W233" s="49" t="s">
        <v>1740</v>
      </c>
    </row>
    <row r="234" spans="1:23" ht="13.8">
      <c r="A234" s="32" t="s">
        <v>86</v>
      </c>
      <c r="B234" s="30">
        <v>100200</v>
      </c>
      <c r="C234" s="33" t="s">
        <v>104</v>
      </c>
      <c r="D234" s="40" t="s">
        <v>2046</v>
      </c>
      <c r="E234" s="33" t="s">
        <v>158</v>
      </c>
      <c r="F234" s="41">
        <v>0</v>
      </c>
      <c r="G234" s="41">
        <v>6500000</v>
      </c>
      <c r="H234" s="41">
        <v>404476.13</v>
      </c>
      <c r="I234" s="41">
        <v>404476.13</v>
      </c>
      <c r="J234" s="41">
        <v>404476.13</v>
      </c>
      <c r="K234" s="34" t="s">
        <v>189</v>
      </c>
      <c r="L234" s="30" t="s">
        <v>30</v>
      </c>
      <c r="M234" s="52" t="s">
        <v>356</v>
      </c>
      <c r="N234" s="55" t="s">
        <v>2205</v>
      </c>
      <c r="O234" s="33" t="s">
        <v>30</v>
      </c>
      <c r="P234" s="33" t="s">
        <v>1174</v>
      </c>
      <c r="Q234" s="35" t="s">
        <v>2044</v>
      </c>
      <c r="R234" s="49">
        <f t="shared" si="53"/>
        <v>7713428.39</v>
      </c>
      <c r="S234" s="48">
        <v>100</v>
      </c>
      <c r="T234" s="48">
        <v>6</v>
      </c>
      <c r="U234" s="48" t="s">
        <v>2044</v>
      </c>
      <c r="V234" s="48" t="s">
        <v>2044</v>
      </c>
      <c r="W234" s="49" t="s">
        <v>1740</v>
      </c>
    </row>
    <row r="235" spans="1:23" ht="13.8">
      <c r="A235" s="32" t="s">
        <v>87</v>
      </c>
      <c r="B235" s="30">
        <v>100200</v>
      </c>
      <c r="C235" s="33" t="s">
        <v>104</v>
      </c>
      <c r="D235" s="40" t="s">
        <v>2046</v>
      </c>
      <c r="E235" s="33" t="s">
        <v>159</v>
      </c>
      <c r="F235" s="41">
        <v>0</v>
      </c>
      <c r="G235" s="41">
        <v>1965109.6</v>
      </c>
      <c r="H235" s="41">
        <v>126208</v>
      </c>
      <c r="I235" s="41">
        <v>126208</v>
      </c>
      <c r="J235" s="41">
        <v>126208</v>
      </c>
      <c r="K235" s="34" t="s">
        <v>189</v>
      </c>
      <c r="L235" s="30" t="s">
        <v>30</v>
      </c>
      <c r="M235" s="52" t="s">
        <v>357</v>
      </c>
      <c r="N235" s="55" t="s">
        <v>2206</v>
      </c>
      <c r="O235" s="33" t="s">
        <v>30</v>
      </c>
      <c r="P235" s="33" t="s">
        <v>1175</v>
      </c>
      <c r="Q235" s="35" t="s">
        <v>2044</v>
      </c>
      <c r="R235" s="49">
        <f t="shared" si="53"/>
        <v>2343733.6</v>
      </c>
      <c r="S235" s="48">
        <v>32</v>
      </c>
      <c r="T235" s="48">
        <v>7.7700000000000005</v>
      </c>
      <c r="U235" s="48" t="s">
        <v>2044</v>
      </c>
      <c r="V235" s="48" t="s">
        <v>2044</v>
      </c>
      <c r="W235" s="49" t="s">
        <v>1740</v>
      </c>
    </row>
    <row r="236" spans="1:23" ht="13.8">
      <c r="A236" s="32" t="s">
        <v>86</v>
      </c>
      <c r="B236" s="30">
        <v>100200</v>
      </c>
      <c r="C236" s="33" t="s">
        <v>104</v>
      </c>
      <c r="D236" s="40" t="s">
        <v>2046</v>
      </c>
      <c r="E236" s="33" t="s">
        <v>157</v>
      </c>
      <c r="F236" s="41"/>
      <c r="G236" s="41">
        <v>0</v>
      </c>
      <c r="H236" s="41"/>
      <c r="I236" s="41"/>
      <c r="J236" s="41"/>
      <c r="K236" s="34" t="s">
        <v>189</v>
      </c>
      <c r="L236" s="30" t="s">
        <v>30</v>
      </c>
      <c r="M236" s="52" t="s">
        <v>1760</v>
      </c>
      <c r="N236" s="55" t="s">
        <v>2207</v>
      </c>
      <c r="O236" s="33" t="s">
        <v>30</v>
      </c>
      <c r="P236" s="33" t="s">
        <v>1880</v>
      </c>
      <c r="Q236" s="35" t="s">
        <v>2044</v>
      </c>
      <c r="R236" s="49">
        <f t="shared" si="53"/>
        <v>0</v>
      </c>
      <c r="S236" s="48">
        <v>0</v>
      </c>
      <c r="T236" s="48">
        <v>0</v>
      </c>
      <c r="U236" s="48" t="s">
        <v>2044</v>
      </c>
      <c r="V236" s="48" t="s">
        <v>2044</v>
      </c>
      <c r="W236" s="49" t="s">
        <v>1740</v>
      </c>
    </row>
    <row r="237" spans="1:23" ht="13.8">
      <c r="A237" s="32" t="s">
        <v>86</v>
      </c>
      <c r="B237" s="30">
        <v>100200</v>
      </c>
      <c r="C237" s="33" t="s">
        <v>104</v>
      </c>
      <c r="D237" s="40" t="s">
        <v>2046</v>
      </c>
      <c r="E237" s="33" t="s">
        <v>160</v>
      </c>
      <c r="F237" s="41">
        <f>F238+F239</f>
        <v>600000</v>
      </c>
      <c r="G237" s="41">
        <f aca="true" t="shared" si="64" ref="G237:J237">G238+G239</f>
        <v>600000</v>
      </c>
      <c r="H237" s="41">
        <f t="shared" si="64"/>
        <v>600000</v>
      </c>
      <c r="I237" s="41">
        <f t="shared" si="64"/>
        <v>600000</v>
      </c>
      <c r="J237" s="41">
        <f t="shared" si="64"/>
        <v>600000</v>
      </c>
      <c r="K237" s="34" t="s">
        <v>189</v>
      </c>
      <c r="L237" s="30" t="s">
        <v>190</v>
      </c>
      <c r="M237" s="52" t="s">
        <v>358</v>
      </c>
      <c r="N237" s="55" t="s">
        <v>2208</v>
      </c>
      <c r="O237" s="33" t="s">
        <v>190</v>
      </c>
      <c r="P237" s="33" t="s">
        <v>1176</v>
      </c>
      <c r="Q237" s="35" t="s">
        <v>2044</v>
      </c>
      <c r="R237" s="49">
        <f t="shared" si="53"/>
        <v>3000000</v>
      </c>
      <c r="S237" s="48">
        <v>50</v>
      </c>
      <c r="T237" s="48">
        <v>33</v>
      </c>
      <c r="U237" s="48" t="s">
        <v>2044</v>
      </c>
      <c r="V237" s="48" t="s">
        <v>2044</v>
      </c>
      <c r="W237" s="49" t="s">
        <v>1740</v>
      </c>
    </row>
    <row r="238" spans="1:23" ht="13.8">
      <c r="A238" s="32" t="s">
        <v>86</v>
      </c>
      <c r="B238" s="30">
        <v>100200</v>
      </c>
      <c r="C238" s="33" t="s">
        <v>104</v>
      </c>
      <c r="D238" s="40" t="s">
        <v>2046</v>
      </c>
      <c r="E238" s="33" t="s">
        <v>160</v>
      </c>
      <c r="F238" s="41">
        <v>0</v>
      </c>
      <c r="G238" s="41">
        <v>0</v>
      </c>
      <c r="H238" s="41">
        <v>0</v>
      </c>
      <c r="I238" s="41">
        <v>0</v>
      </c>
      <c r="J238" s="41">
        <v>0</v>
      </c>
      <c r="K238" s="34" t="s">
        <v>189</v>
      </c>
      <c r="L238" s="30" t="s">
        <v>30</v>
      </c>
      <c r="M238" s="52" t="s">
        <v>359</v>
      </c>
      <c r="N238" s="55" t="s">
        <v>2209</v>
      </c>
      <c r="O238" s="33" t="s">
        <v>30</v>
      </c>
      <c r="P238" s="33" t="s">
        <v>1177</v>
      </c>
      <c r="Q238" s="35" t="s">
        <v>2044</v>
      </c>
      <c r="R238" s="49">
        <f t="shared" si="53"/>
        <v>0</v>
      </c>
      <c r="S238" s="48">
        <v>50</v>
      </c>
      <c r="T238" s="48">
        <v>45</v>
      </c>
      <c r="U238" s="48" t="s">
        <v>2044</v>
      </c>
      <c r="V238" s="48" t="s">
        <v>2044</v>
      </c>
      <c r="W238" s="49" t="s">
        <v>1740</v>
      </c>
    </row>
    <row r="239" spans="1:23" ht="13.8">
      <c r="A239" s="32" t="s">
        <v>87</v>
      </c>
      <c r="B239" s="30">
        <v>100200</v>
      </c>
      <c r="C239" s="33" t="s">
        <v>104</v>
      </c>
      <c r="D239" s="40" t="s">
        <v>2046</v>
      </c>
      <c r="E239" s="33" t="s">
        <v>155</v>
      </c>
      <c r="F239" s="41">
        <v>600000</v>
      </c>
      <c r="G239" s="41">
        <v>600000</v>
      </c>
      <c r="H239" s="41">
        <v>600000</v>
      </c>
      <c r="I239" s="41">
        <v>600000</v>
      </c>
      <c r="J239" s="41">
        <v>600000</v>
      </c>
      <c r="K239" s="34" t="s">
        <v>189</v>
      </c>
      <c r="L239" s="30" t="s">
        <v>30</v>
      </c>
      <c r="M239" s="52" t="s">
        <v>360</v>
      </c>
      <c r="N239" s="55" t="s">
        <v>2210</v>
      </c>
      <c r="O239" s="33" t="s">
        <v>30</v>
      </c>
      <c r="P239" s="33" t="s">
        <v>1178</v>
      </c>
      <c r="Q239" s="35" t="s">
        <v>2044</v>
      </c>
      <c r="R239" s="49">
        <f t="shared" si="53"/>
        <v>3000000</v>
      </c>
      <c r="S239" s="48">
        <v>49.98</v>
      </c>
      <c r="T239" s="48">
        <v>43</v>
      </c>
      <c r="U239" s="48" t="s">
        <v>2044</v>
      </c>
      <c r="V239" s="48" t="s">
        <v>2044</v>
      </c>
      <c r="W239" s="49" t="s">
        <v>1740</v>
      </c>
    </row>
    <row r="240" spans="1:23" ht="13.8">
      <c r="A240" s="32" t="s">
        <v>86</v>
      </c>
      <c r="B240" s="30">
        <v>100200</v>
      </c>
      <c r="C240" s="33" t="s">
        <v>104</v>
      </c>
      <c r="D240" s="40" t="s">
        <v>2046</v>
      </c>
      <c r="E240" s="33" t="s">
        <v>160</v>
      </c>
      <c r="F240" s="41">
        <f>F241</f>
        <v>900000</v>
      </c>
      <c r="G240" s="41">
        <f aca="true" t="shared" si="65" ref="G240:J240">G241</f>
        <v>900000</v>
      </c>
      <c r="H240" s="41">
        <f t="shared" si="65"/>
        <v>900000</v>
      </c>
      <c r="I240" s="41">
        <f t="shared" si="65"/>
        <v>900000</v>
      </c>
      <c r="J240" s="41">
        <f t="shared" si="65"/>
        <v>900000</v>
      </c>
      <c r="K240" s="34" t="s">
        <v>189</v>
      </c>
      <c r="L240" s="30" t="s">
        <v>190</v>
      </c>
      <c r="M240" s="52" t="s">
        <v>361</v>
      </c>
      <c r="N240" s="55" t="s">
        <v>2211</v>
      </c>
      <c r="O240" s="33" t="s">
        <v>190</v>
      </c>
      <c r="P240" s="33" t="s">
        <v>1881</v>
      </c>
      <c r="Q240" s="35" t="s">
        <v>2044</v>
      </c>
      <c r="R240" s="49">
        <f t="shared" si="53"/>
        <v>4500000</v>
      </c>
      <c r="S240" s="48">
        <v>50</v>
      </c>
      <c r="T240" s="48">
        <v>46.33</v>
      </c>
      <c r="U240" s="48" t="s">
        <v>2044</v>
      </c>
      <c r="V240" s="48" t="s">
        <v>2044</v>
      </c>
      <c r="W240" s="49" t="s">
        <v>1740</v>
      </c>
    </row>
    <row r="241" spans="1:23" ht="13.8">
      <c r="A241" s="32" t="s">
        <v>87</v>
      </c>
      <c r="B241" s="30">
        <v>100200</v>
      </c>
      <c r="C241" s="33" t="s">
        <v>104</v>
      </c>
      <c r="D241" s="40" t="s">
        <v>2046</v>
      </c>
      <c r="E241" s="33" t="s">
        <v>160</v>
      </c>
      <c r="F241" s="41">
        <v>900000</v>
      </c>
      <c r="G241" s="41">
        <v>900000</v>
      </c>
      <c r="H241" s="41">
        <v>900000</v>
      </c>
      <c r="I241" s="41">
        <v>900000</v>
      </c>
      <c r="J241" s="41">
        <v>900000</v>
      </c>
      <c r="K241" s="34" t="s">
        <v>189</v>
      </c>
      <c r="L241" s="30" t="s">
        <v>30</v>
      </c>
      <c r="M241" s="52" t="s">
        <v>362</v>
      </c>
      <c r="N241" s="55" t="s">
        <v>2212</v>
      </c>
      <c r="O241" s="33" t="s">
        <v>30</v>
      </c>
      <c r="P241" s="33" t="s">
        <v>1179</v>
      </c>
      <c r="Q241" s="35" t="s">
        <v>2044</v>
      </c>
      <c r="R241" s="49">
        <f aca="true" t="shared" si="66" ref="R241:R310">SUM(F241:K241)</f>
        <v>4500000</v>
      </c>
      <c r="S241" s="48">
        <v>50</v>
      </c>
      <c r="T241" s="48">
        <v>80</v>
      </c>
      <c r="U241" s="48" t="s">
        <v>2044</v>
      </c>
      <c r="V241" s="48" t="s">
        <v>2044</v>
      </c>
      <c r="W241" s="49" t="s">
        <v>1740</v>
      </c>
    </row>
    <row r="242" spans="1:23" ht="13.8">
      <c r="A242" s="32" t="s">
        <v>86</v>
      </c>
      <c r="B242" s="30">
        <v>100200</v>
      </c>
      <c r="C242" s="33" t="s">
        <v>104</v>
      </c>
      <c r="D242" s="40" t="s">
        <v>2046</v>
      </c>
      <c r="E242" s="33" t="s">
        <v>160</v>
      </c>
      <c r="F242" s="41">
        <f>F243</f>
        <v>200000</v>
      </c>
      <c r="G242" s="41">
        <f aca="true" t="shared" si="67" ref="G242:J242">G243</f>
        <v>200000</v>
      </c>
      <c r="H242" s="41">
        <f t="shared" si="67"/>
        <v>200000</v>
      </c>
      <c r="I242" s="41">
        <f t="shared" si="67"/>
        <v>200000</v>
      </c>
      <c r="J242" s="41">
        <f t="shared" si="67"/>
        <v>200000</v>
      </c>
      <c r="K242" s="34" t="s">
        <v>189</v>
      </c>
      <c r="L242" s="30" t="s">
        <v>190</v>
      </c>
      <c r="M242" s="52" t="s">
        <v>363</v>
      </c>
      <c r="N242" s="55" t="s">
        <v>2213</v>
      </c>
      <c r="O242" s="33" t="s">
        <v>190</v>
      </c>
      <c r="P242" s="33" t="s">
        <v>1180</v>
      </c>
      <c r="Q242" s="35" t="s">
        <v>2044</v>
      </c>
      <c r="R242" s="49">
        <f t="shared" si="66"/>
        <v>1000000</v>
      </c>
      <c r="S242" s="48">
        <v>50</v>
      </c>
      <c r="T242" s="48">
        <v>14</v>
      </c>
      <c r="U242" s="48" t="s">
        <v>2044</v>
      </c>
      <c r="V242" s="48" t="s">
        <v>2044</v>
      </c>
      <c r="W242" s="49" t="s">
        <v>1740</v>
      </c>
    </row>
    <row r="243" spans="1:23" ht="13.8">
      <c r="A243" s="32" t="s">
        <v>87</v>
      </c>
      <c r="B243" s="30">
        <v>100200</v>
      </c>
      <c r="C243" s="33" t="s">
        <v>104</v>
      </c>
      <c r="D243" s="40" t="s">
        <v>2046</v>
      </c>
      <c r="E243" s="33" t="s">
        <v>160</v>
      </c>
      <c r="F243" s="41">
        <v>200000</v>
      </c>
      <c r="G243" s="41">
        <v>200000</v>
      </c>
      <c r="H243" s="41">
        <v>200000</v>
      </c>
      <c r="I243" s="41">
        <v>200000</v>
      </c>
      <c r="J243" s="41">
        <v>200000</v>
      </c>
      <c r="K243" s="34" t="s">
        <v>189</v>
      </c>
      <c r="L243" s="30" t="s">
        <v>30</v>
      </c>
      <c r="M243" s="52" t="s">
        <v>364</v>
      </c>
      <c r="N243" s="55" t="s">
        <v>2214</v>
      </c>
      <c r="O243" s="33" t="s">
        <v>30</v>
      </c>
      <c r="P243" s="33" t="s">
        <v>1181</v>
      </c>
      <c r="Q243" s="35" t="s">
        <v>2044</v>
      </c>
      <c r="R243" s="49">
        <f t="shared" si="66"/>
        <v>1000000</v>
      </c>
      <c r="S243" s="48">
        <v>49.98</v>
      </c>
      <c r="T243" s="48">
        <v>7</v>
      </c>
      <c r="U243" s="48" t="s">
        <v>2044</v>
      </c>
      <c r="V243" s="48" t="s">
        <v>2044</v>
      </c>
      <c r="W243" s="49" t="s">
        <v>1740</v>
      </c>
    </row>
    <row r="244" spans="1:23" ht="13.8">
      <c r="A244" s="32" t="s">
        <v>86</v>
      </c>
      <c r="B244" s="30">
        <v>100200</v>
      </c>
      <c r="C244" s="33" t="s">
        <v>104</v>
      </c>
      <c r="D244" s="40" t="s">
        <v>2046</v>
      </c>
      <c r="E244" s="33" t="s">
        <v>161</v>
      </c>
      <c r="F244" s="41">
        <v>0</v>
      </c>
      <c r="G244" s="41">
        <v>0</v>
      </c>
      <c r="H244" s="41">
        <v>0</v>
      </c>
      <c r="I244" s="41">
        <v>0</v>
      </c>
      <c r="J244" s="41">
        <v>0</v>
      </c>
      <c r="K244" s="34" t="s">
        <v>189</v>
      </c>
      <c r="L244" s="30" t="s">
        <v>190</v>
      </c>
      <c r="M244" s="52" t="s">
        <v>365</v>
      </c>
      <c r="N244" s="55" t="s">
        <v>2215</v>
      </c>
      <c r="O244" s="33" t="s">
        <v>190</v>
      </c>
      <c r="P244" s="33" t="s">
        <v>1182</v>
      </c>
      <c r="Q244" s="35" t="s">
        <v>2044</v>
      </c>
      <c r="R244" s="49">
        <f t="shared" si="66"/>
        <v>0</v>
      </c>
      <c r="S244" s="48">
        <v>88</v>
      </c>
      <c r="T244" s="48">
        <v>88</v>
      </c>
      <c r="U244" s="48" t="s">
        <v>2044</v>
      </c>
      <c r="V244" s="48" t="s">
        <v>2044</v>
      </c>
      <c r="W244" s="49" t="s">
        <v>1740</v>
      </c>
    </row>
    <row r="245" spans="1:23" ht="13.8">
      <c r="A245" s="32" t="s">
        <v>86</v>
      </c>
      <c r="B245" s="30">
        <v>100200</v>
      </c>
      <c r="C245" s="33" t="s">
        <v>104</v>
      </c>
      <c r="D245" s="40" t="s">
        <v>2046</v>
      </c>
      <c r="E245" s="33" t="s">
        <v>161</v>
      </c>
      <c r="F245" s="41">
        <v>0</v>
      </c>
      <c r="G245" s="41">
        <v>0</v>
      </c>
      <c r="H245" s="41">
        <v>0</v>
      </c>
      <c r="I245" s="41">
        <v>0</v>
      </c>
      <c r="J245" s="41">
        <v>0</v>
      </c>
      <c r="K245" s="34" t="s">
        <v>189</v>
      </c>
      <c r="L245" s="30" t="s">
        <v>30</v>
      </c>
      <c r="M245" s="52" t="s">
        <v>366</v>
      </c>
      <c r="N245" s="55" t="s">
        <v>2215</v>
      </c>
      <c r="O245" s="33" t="s">
        <v>30</v>
      </c>
      <c r="P245" s="33" t="s">
        <v>1182</v>
      </c>
      <c r="Q245" s="35" t="s">
        <v>2044</v>
      </c>
      <c r="R245" s="49">
        <f t="shared" si="66"/>
        <v>0</v>
      </c>
      <c r="S245" s="48">
        <v>88</v>
      </c>
      <c r="T245" s="48">
        <v>88</v>
      </c>
      <c r="U245" s="48" t="s">
        <v>2044</v>
      </c>
      <c r="V245" s="48" t="s">
        <v>2044</v>
      </c>
      <c r="W245" s="49" t="s">
        <v>1740</v>
      </c>
    </row>
    <row r="246" spans="1:23" ht="13.8">
      <c r="A246" s="32" t="s">
        <v>86</v>
      </c>
      <c r="B246" s="30">
        <v>100200</v>
      </c>
      <c r="C246" s="33" t="s">
        <v>104</v>
      </c>
      <c r="D246" s="40" t="s">
        <v>2046</v>
      </c>
      <c r="E246" s="33" t="s">
        <v>155</v>
      </c>
      <c r="F246" s="41">
        <f>SUM(F247:F251)</f>
        <v>3000000</v>
      </c>
      <c r="G246" s="41">
        <f aca="true" t="shared" si="68" ref="G246:J246">SUM(G247:G251)</f>
        <v>44493568.56999999</v>
      </c>
      <c r="H246" s="41">
        <f t="shared" si="68"/>
        <v>28096846.1</v>
      </c>
      <c r="I246" s="41">
        <f t="shared" si="68"/>
        <v>28096846.1</v>
      </c>
      <c r="J246" s="41">
        <f t="shared" si="68"/>
        <v>28096846.1</v>
      </c>
      <c r="K246" s="34" t="s">
        <v>189</v>
      </c>
      <c r="L246" s="30" t="s">
        <v>190</v>
      </c>
      <c r="M246" s="52" t="s">
        <v>367</v>
      </c>
      <c r="N246" s="55" t="s">
        <v>2216</v>
      </c>
      <c r="O246" s="33" t="s">
        <v>190</v>
      </c>
      <c r="P246" s="33" t="s">
        <v>1183</v>
      </c>
      <c r="Q246" s="35" t="s">
        <v>2044</v>
      </c>
      <c r="R246" s="49">
        <f t="shared" si="66"/>
        <v>131784106.86999997</v>
      </c>
      <c r="S246" s="48">
        <v>0</v>
      </c>
      <c r="T246" s="48">
        <v>20</v>
      </c>
      <c r="U246" s="48" t="s">
        <v>2044</v>
      </c>
      <c r="V246" s="48" t="s">
        <v>2044</v>
      </c>
      <c r="W246" s="49" t="s">
        <v>1740</v>
      </c>
    </row>
    <row r="247" spans="1:23" ht="13.8">
      <c r="A247" s="32" t="s">
        <v>86</v>
      </c>
      <c r="B247" s="30">
        <v>100200</v>
      </c>
      <c r="C247" s="33" t="s">
        <v>104</v>
      </c>
      <c r="D247" s="40" t="s">
        <v>2046</v>
      </c>
      <c r="E247" s="33" t="s">
        <v>156</v>
      </c>
      <c r="F247" s="41">
        <v>3000000</v>
      </c>
      <c r="G247" s="41">
        <v>7000000</v>
      </c>
      <c r="H247" s="41">
        <v>0</v>
      </c>
      <c r="I247" s="41">
        <v>0</v>
      </c>
      <c r="J247" s="41">
        <v>0</v>
      </c>
      <c r="K247" s="34" t="s">
        <v>189</v>
      </c>
      <c r="L247" s="30" t="s">
        <v>30</v>
      </c>
      <c r="M247" s="52" t="s">
        <v>368</v>
      </c>
      <c r="N247" s="55" t="s">
        <v>2200</v>
      </c>
      <c r="O247" s="33" t="s">
        <v>30</v>
      </c>
      <c r="P247" s="33" t="s">
        <v>1169</v>
      </c>
      <c r="Q247" s="35" t="s">
        <v>2044</v>
      </c>
      <c r="R247" s="49">
        <f t="shared" si="66"/>
        <v>10000000</v>
      </c>
      <c r="S247" s="48">
        <v>50</v>
      </c>
      <c r="T247" s="48">
        <v>0</v>
      </c>
      <c r="U247" s="48" t="s">
        <v>2044</v>
      </c>
      <c r="V247" s="48" t="s">
        <v>2044</v>
      </c>
      <c r="W247" s="49" t="s">
        <v>1740</v>
      </c>
    </row>
    <row r="248" spans="1:23" ht="13.8">
      <c r="A248" s="32" t="s">
        <v>86</v>
      </c>
      <c r="B248" s="30">
        <v>100200</v>
      </c>
      <c r="C248" s="33" t="s">
        <v>104</v>
      </c>
      <c r="D248" s="40" t="s">
        <v>2046</v>
      </c>
      <c r="E248" s="33" t="s">
        <v>156</v>
      </c>
      <c r="F248" s="41">
        <v>0</v>
      </c>
      <c r="G248" s="41">
        <v>19151688.25</v>
      </c>
      <c r="H248" s="41">
        <v>12099940.39</v>
      </c>
      <c r="I248" s="41">
        <v>12099940.39</v>
      </c>
      <c r="J248" s="41">
        <v>12099940.39</v>
      </c>
      <c r="K248" s="34" t="s">
        <v>189</v>
      </c>
      <c r="L248" s="30" t="s">
        <v>30</v>
      </c>
      <c r="M248" s="52" t="s">
        <v>369</v>
      </c>
      <c r="N248" s="55" t="s">
        <v>2217</v>
      </c>
      <c r="O248" s="33" t="s">
        <v>30</v>
      </c>
      <c r="P248" s="33" t="s">
        <v>1184</v>
      </c>
      <c r="Q248" s="35" t="s">
        <v>2044</v>
      </c>
      <c r="R248" s="49">
        <f t="shared" si="66"/>
        <v>55451509.42</v>
      </c>
      <c r="S248" s="48">
        <v>70</v>
      </c>
      <c r="T248" s="48">
        <v>70</v>
      </c>
      <c r="U248" s="48" t="s">
        <v>2044</v>
      </c>
      <c r="V248" s="48" t="s">
        <v>2044</v>
      </c>
      <c r="W248" s="49" t="s">
        <v>1740</v>
      </c>
    </row>
    <row r="249" spans="1:23" ht="13.8">
      <c r="A249" s="32" t="s">
        <v>86</v>
      </c>
      <c r="B249" s="30">
        <v>100200</v>
      </c>
      <c r="C249" s="33" t="s">
        <v>104</v>
      </c>
      <c r="D249" s="40" t="s">
        <v>2046</v>
      </c>
      <c r="E249" s="33" t="s">
        <v>156</v>
      </c>
      <c r="F249" s="41">
        <v>0</v>
      </c>
      <c r="G249" s="41">
        <v>17259926.24</v>
      </c>
      <c r="H249" s="41">
        <v>15996905.71</v>
      </c>
      <c r="I249" s="41">
        <v>15996905.71</v>
      </c>
      <c r="J249" s="41">
        <v>15996905.71</v>
      </c>
      <c r="K249" s="34" t="s">
        <v>189</v>
      </c>
      <c r="L249" s="30" t="s">
        <v>30</v>
      </c>
      <c r="M249" s="52" t="s">
        <v>370</v>
      </c>
      <c r="N249" s="55" t="s">
        <v>2218</v>
      </c>
      <c r="O249" s="33" t="s">
        <v>30</v>
      </c>
      <c r="P249" s="33" t="s">
        <v>1169</v>
      </c>
      <c r="Q249" s="35" t="s">
        <v>2044</v>
      </c>
      <c r="R249" s="49">
        <f t="shared" si="66"/>
        <v>65250643.37</v>
      </c>
      <c r="S249" s="48">
        <v>100</v>
      </c>
      <c r="T249" s="48">
        <v>100</v>
      </c>
      <c r="U249" s="48" t="s">
        <v>2044</v>
      </c>
      <c r="V249" s="48" t="s">
        <v>2044</v>
      </c>
      <c r="W249" s="49" t="s">
        <v>1740</v>
      </c>
    </row>
    <row r="250" spans="1:23" ht="13.8">
      <c r="A250" s="32" t="s">
        <v>87</v>
      </c>
      <c r="B250" s="30">
        <v>100200</v>
      </c>
      <c r="C250" s="33" t="s">
        <v>104</v>
      </c>
      <c r="D250" s="40" t="s">
        <v>2046</v>
      </c>
      <c r="E250" s="33" t="s">
        <v>156</v>
      </c>
      <c r="F250" s="41">
        <v>0</v>
      </c>
      <c r="G250" s="41">
        <v>1081954.08</v>
      </c>
      <c r="H250" s="41">
        <v>0</v>
      </c>
      <c r="I250" s="41">
        <v>0</v>
      </c>
      <c r="J250" s="41">
        <v>0</v>
      </c>
      <c r="K250" s="34" t="s">
        <v>189</v>
      </c>
      <c r="L250" s="30" t="s">
        <v>30</v>
      </c>
      <c r="M250" s="52" t="s">
        <v>371</v>
      </c>
      <c r="N250" s="55" t="s">
        <v>2219</v>
      </c>
      <c r="O250" s="33" t="s">
        <v>30</v>
      </c>
      <c r="P250" s="33" t="s">
        <v>1185</v>
      </c>
      <c r="Q250" s="35" t="s">
        <v>2044</v>
      </c>
      <c r="R250" s="49">
        <f t="shared" si="66"/>
        <v>1081954.08</v>
      </c>
      <c r="S250" s="48">
        <v>0</v>
      </c>
      <c r="T250" s="48">
        <v>50</v>
      </c>
      <c r="U250" s="48" t="s">
        <v>2044</v>
      </c>
      <c r="V250" s="48" t="s">
        <v>2044</v>
      </c>
      <c r="W250" s="49" t="s">
        <v>1740</v>
      </c>
    </row>
    <row r="251" spans="1:23" ht="13.8">
      <c r="A251" s="32" t="s">
        <v>86</v>
      </c>
      <c r="B251" s="30">
        <v>100200</v>
      </c>
      <c r="C251" s="33" t="s">
        <v>104</v>
      </c>
      <c r="D251" s="40" t="s">
        <v>2046</v>
      </c>
      <c r="E251" s="33" t="s">
        <v>156</v>
      </c>
      <c r="F251" s="41">
        <v>0</v>
      </c>
      <c r="G251" s="41">
        <v>0</v>
      </c>
      <c r="H251" s="41">
        <v>0</v>
      </c>
      <c r="I251" s="41">
        <v>0</v>
      </c>
      <c r="J251" s="41">
        <v>0</v>
      </c>
      <c r="K251" s="34" t="s">
        <v>189</v>
      </c>
      <c r="L251" s="30" t="s">
        <v>30</v>
      </c>
      <c r="M251" s="52" t="s">
        <v>352</v>
      </c>
      <c r="N251" s="55" t="s">
        <v>2201</v>
      </c>
      <c r="O251" s="33" t="s">
        <v>30</v>
      </c>
      <c r="P251" s="33" t="s">
        <v>1170</v>
      </c>
      <c r="Q251" s="35" t="s">
        <v>2044</v>
      </c>
      <c r="R251" s="49">
        <f t="shared" si="66"/>
        <v>0</v>
      </c>
      <c r="S251" s="48">
        <v>0</v>
      </c>
      <c r="T251" s="48">
        <v>0</v>
      </c>
      <c r="U251" s="48" t="s">
        <v>2044</v>
      </c>
      <c r="V251" s="48" t="s">
        <v>2044</v>
      </c>
      <c r="W251" s="49" t="s">
        <v>1740</v>
      </c>
    </row>
    <row r="252" spans="1:23" ht="13.8">
      <c r="A252" s="32" t="s">
        <v>86</v>
      </c>
      <c r="B252" s="30">
        <v>100200</v>
      </c>
      <c r="C252" s="33" t="s">
        <v>104</v>
      </c>
      <c r="D252" s="40" t="s">
        <v>2046</v>
      </c>
      <c r="E252" s="33" t="s">
        <v>162</v>
      </c>
      <c r="F252" s="41">
        <v>0</v>
      </c>
      <c r="G252" s="41">
        <v>0</v>
      </c>
      <c r="H252" s="41">
        <v>0</v>
      </c>
      <c r="I252" s="41">
        <v>0</v>
      </c>
      <c r="J252" s="41">
        <v>0</v>
      </c>
      <c r="K252" s="34" t="s">
        <v>189</v>
      </c>
      <c r="L252" s="30" t="s">
        <v>190</v>
      </c>
      <c r="M252" s="52" t="s">
        <v>372</v>
      </c>
      <c r="N252" s="55" t="s">
        <v>2220</v>
      </c>
      <c r="O252" s="33" t="s">
        <v>190</v>
      </c>
      <c r="P252" s="33" t="s">
        <v>1186</v>
      </c>
      <c r="Q252" s="35" t="s">
        <v>2044</v>
      </c>
      <c r="R252" s="49">
        <f t="shared" si="66"/>
        <v>0</v>
      </c>
      <c r="S252" s="48">
        <v>0</v>
      </c>
      <c r="T252" s="48">
        <v>0</v>
      </c>
      <c r="U252" s="48" t="s">
        <v>2044</v>
      </c>
      <c r="V252" s="48" t="s">
        <v>2044</v>
      </c>
      <c r="W252" s="49" t="s">
        <v>1742</v>
      </c>
    </row>
    <row r="253" spans="1:23" ht="13.8">
      <c r="A253" s="32" t="s">
        <v>86</v>
      </c>
      <c r="B253" s="30">
        <v>100200</v>
      </c>
      <c r="C253" s="33" t="s">
        <v>104</v>
      </c>
      <c r="D253" s="40" t="s">
        <v>2046</v>
      </c>
      <c r="E253" s="33" t="s">
        <v>163</v>
      </c>
      <c r="F253" s="41">
        <v>0</v>
      </c>
      <c r="G253" s="41">
        <v>0</v>
      </c>
      <c r="H253" s="41">
        <v>0</v>
      </c>
      <c r="I253" s="41">
        <v>0</v>
      </c>
      <c r="J253" s="41">
        <v>0</v>
      </c>
      <c r="K253" s="34" t="s">
        <v>189</v>
      </c>
      <c r="L253" s="30" t="s">
        <v>30</v>
      </c>
      <c r="M253" s="52" t="s">
        <v>373</v>
      </c>
      <c r="N253" s="55" t="s">
        <v>2221</v>
      </c>
      <c r="O253" s="33" t="s">
        <v>30</v>
      </c>
      <c r="P253" s="33" t="s">
        <v>1187</v>
      </c>
      <c r="Q253" s="35" t="s">
        <v>2044</v>
      </c>
      <c r="R253" s="49">
        <f t="shared" si="66"/>
        <v>0</v>
      </c>
      <c r="S253" s="48">
        <v>0</v>
      </c>
      <c r="T253" s="48">
        <v>0</v>
      </c>
      <c r="U253" s="48" t="s">
        <v>2044</v>
      </c>
      <c r="V253" s="48" t="s">
        <v>2044</v>
      </c>
      <c r="W253" s="49" t="s">
        <v>1740</v>
      </c>
    </row>
    <row r="254" spans="1:23" ht="13.8">
      <c r="A254" s="32" t="s">
        <v>86</v>
      </c>
      <c r="B254" s="30">
        <v>100200</v>
      </c>
      <c r="C254" s="33" t="s">
        <v>104</v>
      </c>
      <c r="D254" s="40" t="s">
        <v>2046</v>
      </c>
      <c r="E254" s="33" t="s">
        <v>164</v>
      </c>
      <c r="F254" s="41">
        <f>F255</f>
        <v>6000000</v>
      </c>
      <c r="G254" s="41">
        <f aca="true" t="shared" si="69" ref="G254:J254">G255</f>
        <v>6000000</v>
      </c>
      <c r="H254" s="41">
        <f t="shared" si="69"/>
        <v>0</v>
      </c>
      <c r="I254" s="41">
        <f t="shared" si="69"/>
        <v>0</v>
      </c>
      <c r="J254" s="41">
        <f t="shared" si="69"/>
        <v>0</v>
      </c>
      <c r="K254" s="34" t="s">
        <v>189</v>
      </c>
      <c r="L254" s="30" t="s">
        <v>190</v>
      </c>
      <c r="M254" s="52" t="s">
        <v>374</v>
      </c>
      <c r="N254" s="55" t="s">
        <v>2222</v>
      </c>
      <c r="O254" s="33" t="s">
        <v>190</v>
      </c>
      <c r="P254" s="33" t="s">
        <v>1188</v>
      </c>
      <c r="Q254" s="35" t="s">
        <v>2044</v>
      </c>
      <c r="R254" s="49">
        <f t="shared" si="66"/>
        <v>12000000</v>
      </c>
      <c r="S254" s="48">
        <v>0</v>
      </c>
      <c r="T254" s="48">
        <v>0</v>
      </c>
      <c r="U254" s="48" t="s">
        <v>2044</v>
      </c>
      <c r="V254" s="48" t="s">
        <v>2044</v>
      </c>
      <c r="W254" s="49" t="s">
        <v>1740</v>
      </c>
    </row>
    <row r="255" spans="1:23" ht="13.8">
      <c r="A255" s="32" t="s">
        <v>86</v>
      </c>
      <c r="B255" s="30">
        <v>100200</v>
      </c>
      <c r="C255" s="33" t="s">
        <v>104</v>
      </c>
      <c r="D255" s="40" t="s">
        <v>2046</v>
      </c>
      <c r="E255" s="33" t="s">
        <v>164</v>
      </c>
      <c r="F255" s="41">
        <v>6000000</v>
      </c>
      <c r="G255" s="41">
        <v>6000000</v>
      </c>
      <c r="H255" s="41">
        <v>0</v>
      </c>
      <c r="I255" s="41">
        <v>0</v>
      </c>
      <c r="J255" s="41">
        <v>0</v>
      </c>
      <c r="K255" s="34" t="s">
        <v>189</v>
      </c>
      <c r="L255" s="30" t="s">
        <v>30</v>
      </c>
      <c r="M255" s="52" t="s">
        <v>375</v>
      </c>
      <c r="N255" s="55" t="s">
        <v>2222</v>
      </c>
      <c r="O255" s="33" t="s">
        <v>30</v>
      </c>
      <c r="P255" s="33" t="s">
        <v>1188</v>
      </c>
      <c r="Q255" s="35" t="s">
        <v>2044</v>
      </c>
      <c r="R255" s="49">
        <f t="shared" si="66"/>
        <v>12000000</v>
      </c>
      <c r="S255" s="48">
        <v>0</v>
      </c>
      <c r="T255" s="48">
        <v>0</v>
      </c>
      <c r="U255" s="48" t="s">
        <v>2044</v>
      </c>
      <c r="V255" s="48" t="s">
        <v>2044</v>
      </c>
      <c r="W255" s="49" t="s">
        <v>1742</v>
      </c>
    </row>
    <row r="256" spans="1:23" ht="13.8">
      <c r="A256" s="32" t="s">
        <v>86</v>
      </c>
      <c r="B256" s="30">
        <v>100200</v>
      </c>
      <c r="C256" s="33" t="s">
        <v>104</v>
      </c>
      <c r="D256" s="40" t="s">
        <v>2046</v>
      </c>
      <c r="E256" s="33" t="s">
        <v>164</v>
      </c>
      <c r="F256" s="41">
        <f>F257+F258</f>
        <v>0</v>
      </c>
      <c r="G256" s="41">
        <f aca="true" t="shared" si="70" ref="G256:J256">G257+G258</f>
        <v>50000</v>
      </c>
      <c r="H256" s="41">
        <f t="shared" si="70"/>
        <v>0</v>
      </c>
      <c r="I256" s="41">
        <f t="shared" si="70"/>
        <v>0</v>
      </c>
      <c r="J256" s="41">
        <f t="shared" si="70"/>
        <v>0</v>
      </c>
      <c r="K256" s="34" t="s">
        <v>189</v>
      </c>
      <c r="L256" s="30" t="s">
        <v>190</v>
      </c>
      <c r="M256" s="52" t="s">
        <v>376</v>
      </c>
      <c r="N256" s="55" t="s">
        <v>2223</v>
      </c>
      <c r="O256" s="33" t="s">
        <v>190</v>
      </c>
      <c r="P256" s="33" t="s">
        <v>1189</v>
      </c>
      <c r="Q256" s="35" t="s">
        <v>2044</v>
      </c>
      <c r="R256" s="49">
        <f t="shared" si="66"/>
        <v>50000</v>
      </c>
      <c r="S256" s="48">
        <v>71.42</v>
      </c>
      <c r="T256" s="48">
        <v>65.72</v>
      </c>
      <c r="U256" s="48" t="s">
        <v>2044</v>
      </c>
      <c r="V256" s="48" t="s">
        <v>2044</v>
      </c>
      <c r="W256" s="49" t="s">
        <v>1740</v>
      </c>
    </row>
    <row r="257" spans="1:23" ht="13.8">
      <c r="A257" s="32" t="s">
        <v>86</v>
      </c>
      <c r="B257" s="30">
        <v>100200</v>
      </c>
      <c r="C257" s="33" t="s">
        <v>104</v>
      </c>
      <c r="D257" s="40" t="s">
        <v>2046</v>
      </c>
      <c r="E257" s="33" t="s">
        <v>164</v>
      </c>
      <c r="F257" s="41"/>
      <c r="G257" s="41">
        <v>0</v>
      </c>
      <c r="H257" s="41"/>
      <c r="I257" s="41"/>
      <c r="J257" s="41"/>
      <c r="K257" s="34" t="s">
        <v>189</v>
      </c>
      <c r="L257" s="30" t="s">
        <v>30</v>
      </c>
      <c r="M257" s="52" t="s">
        <v>377</v>
      </c>
      <c r="N257" s="55" t="s">
        <v>2224</v>
      </c>
      <c r="O257" s="33" t="s">
        <v>30</v>
      </c>
      <c r="P257" s="33" t="s">
        <v>1190</v>
      </c>
      <c r="Q257" s="35" t="s">
        <v>2044</v>
      </c>
      <c r="R257" s="49">
        <f t="shared" si="66"/>
        <v>0</v>
      </c>
      <c r="S257" s="48">
        <v>0</v>
      </c>
      <c r="T257" s="48">
        <v>0</v>
      </c>
      <c r="U257" s="48" t="s">
        <v>2044</v>
      </c>
      <c r="V257" s="48" t="s">
        <v>2044</v>
      </c>
      <c r="W257" s="49" t="s">
        <v>1740</v>
      </c>
    </row>
    <row r="258" spans="1:23" ht="13.8">
      <c r="A258" s="32" t="s">
        <v>87</v>
      </c>
      <c r="B258" s="30">
        <v>100200</v>
      </c>
      <c r="C258" s="33" t="s">
        <v>104</v>
      </c>
      <c r="D258" s="40" t="s">
        <v>2046</v>
      </c>
      <c r="E258" s="33" t="s">
        <v>164</v>
      </c>
      <c r="F258" s="41">
        <v>0</v>
      </c>
      <c r="G258" s="41">
        <v>50000</v>
      </c>
      <c r="H258" s="41">
        <v>0</v>
      </c>
      <c r="I258" s="41">
        <v>0</v>
      </c>
      <c r="J258" s="41">
        <v>0</v>
      </c>
      <c r="K258" s="34" t="s">
        <v>189</v>
      </c>
      <c r="L258" s="30" t="s">
        <v>30</v>
      </c>
      <c r="M258" s="52" t="s">
        <v>378</v>
      </c>
      <c r="N258" s="55" t="s">
        <v>2223</v>
      </c>
      <c r="O258" s="33" t="s">
        <v>30</v>
      </c>
      <c r="P258" s="33" t="s">
        <v>1191</v>
      </c>
      <c r="Q258" s="35" t="s">
        <v>2044</v>
      </c>
      <c r="R258" s="49">
        <f t="shared" si="66"/>
        <v>50000</v>
      </c>
      <c r="S258" s="48">
        <v>71.42</v>
      </c>
      <c r="T258" s="48">
        <v>65.72</v>
      </c>
      <c r="U258" s="48" t="s">
        <v>2044</v>
      </c>
      <c r="V258" s="48" t="s">
        <v>2044</v>
      </c>
      <c r="W258" s="49" t="s">
        <v>1740</v>
      </c>
    </row>
    <row r="259" spans="1:23" ht="13.8">
      <c r="A259" s="32" t="s">
        <v>86</v>
      </c>
      <c r="B259" s="30">
        <v>100200</v>
      </c>
      <c r="C259" s="33" t="s">
        <v>104</v>
      </c>
      <c r="D259" s="40" t="s">
        <v>2046</v>
      </c>
      <c r="E259" s="33" t="s">
        <v>156</v>
      </c>
      <c r="F259" s="41">
        <v>0</v>
      </c>
      <c r="G259" s="41">
        <v>0</v>
      </c>
      <c r="H259" s="41">
        <v>0</v>
      </c>
      <c r="I259" s="41">
        <v>0</v>
      </c>
      <c r="J259" s="41">
        <v>0</v>
      </c>
      <c r="K259" s="34" t="s">
        <v>189</v>
      </c>
      <c r="L259" s="30" t="s">
        <v>190</v>
      </c>
      <c r="M259" s="52" t="s">
        <v>379</v>
      </c>
      <c r="N259" s="55" t="s">
        <v>2225</v>
      </c>
      <c r="O259" s="33" t="s">
        <v>190</v>
      </c>
      <c r="P259" s="33" t="s">
        <v>1192</v>
      </c>
      <c r="Q259" s="35" t="s">
        <v>2044</v>
      </c>
      <c r="R259" s="49">
        <f t="shared" si="66"/>
        <v>0</v>
      </c>
      <c r="S259" s="48">
        <v>0</v>
      </c>
      <c r="T259" s="48">
        <v>20</v>
      </c>
      <c r="U259" s="48" t="s">
        <v>2044</v>
      </c>
      <c r="V259" s="48" t="s">
        <v>2044</v>
      </c>
      <c r="W259" s="49" t="s">
        <v>1740</v>
      </c>
    </row>
    <row r="260" spans="1:23" ht="13.8">
      <c r="A260" s="32" t="s">
        <v>86</v>
      </c>
      <c r="B260" s="30">
        <v>100200</v>
      </c>
      <c r="C260" s="33" t="s">
        <v>104</v>
      </c>
      <c r="D260" s="40" t="s">
        <v>2046</v>
      </c>
      <c r="E260" s="33" t="s">
        <v>156</v>
      </c>
      <c r="F260" s="41">
        <v>0</v>
      </c>
      <c r="G260" s="41">
        <v>0</v>
      </c>
      <c r="H260" s="41">
        <v>0</v>
      </c>
      <c r="I260" s="41">
        <v>0</v>
      </c>
      <c r="J260" s="41">
        <v>0</v>
      </c>
      <c r="K260" s="34" t="s">
        <v>189</v>
      </c>
      <c r="L260" s="30" t="s">
        <v>30</v>
      </c>
      <c r="M260" s="52" t="s">
        <v>380</v>
      </c>
      <c r="N260" s="55" t="s">
        <v>2226</v>
      </c>
      <c r="O260" s="33" t="s">
        <v>30</v>
      </c>
      <c r="P260" s="33" t="s">
        <v>1193</v>
      </c>
      <c r="Q260" s="35" t="s">
        <v>2044</v>
      </c>
      <c r="R260" s="49">
        <f t="shared" si="66"/>
        <v>0</v>
      </c>
      <c r="S260" s="48">
        <v>0</v>
      </c>
      <c r="T260" s="48">
        <v>40</v>
      </c>
      <c r="U260" s="48" t="s">
        <v>2044</v>
      </c>
      <c r="V260" s="48" t="s">
        <v>2044</v>
      </c>
      <c r="W260" s="49" t="s">
        <v>1740</v>
      </c>
    </row>
    <row r="261" spans="1:23" ht="13.8">
      <c r="A261" s="32" t="s">
        <v>86</v>
      </c>
      <c r="B261" s="30">
        <v>100200</v>
      </c>
      <c r="C261" s="33" t="s">
        <v>104</v>
      </c>
      <c r="D261" s="40" t="s">
        <v>2046</v>
      </c>
      <c r="E261" s="33" t="s">
        <v>156</v>
      </c>
      <c r="F261" s="41">
        <f>F262+F263+F264</f>
        <v>5682445.2</v>
      </c>
      <c r="G261" s="41">
        <f>G262+G263+G264</f>
        <v>6145421.01</v>
      </c>
      <c r="H261" s="41">
        <f aca="true" t="shared" si="71" ref="H261:J261">H262+H263+H264</f>
        <v>295951.85</v>
      </c>
      <c r="I261" s="41">
        <f t="shared" si="71"/>
        <v>295951.85</v>
      </c>
      <c r="J261" s="41">
        <f t="shared" si="71"/>
        <v>295951.85</v>
      </c>
      <c r="K261" s="34" t="s">
        <v>189</v>
      </c>
      <c r="L261" s="30" t="s">
        <v>190</v>
      </c>
      <c r="M261" s="52" t="s">
        <v>381</v>
      </c>
      <c r="N261" s="55" t="s">
        <v>2227</v>
      </c>
      <c r="O261" s="33" t="s">
        <v>190</v>
      </c>
      <c r="P261" s="33" t="s">
        <v>1194</v>
      </c>
      <c r="Q261" s="35" t="s">
        <v>2044</v>
      </c>
      <c r="R261" s="49">
        <f t="shared" si="66"/>
        <v>12715721.76</v>
      </c>
      <c r="S261" s="48">
        <v>50</v>
      </c>
      <c r="T261" s="48">
        <v>50</v>
      </c>
      <c r="U261" s="48" t="s">
        <v>2044</v>
      </c>
      <c r="V261" s="48" t="s">
        <v>2044</v>
      </c>
      <c r="W261" s="49" t="s">
        <v>1740</v>
      </c>
    </row>
    <row r="262" spans="1:23" ht="13.8">
      <c r="A262" s="32" t="s">
        <v>86</v>
      </c>
      <c r="B262" s="30">
        <v>100200</v>
      </c>
      <c r="C262" s="33" t="s">
        <v>104</v>
      </c>
      <c r="D262" s="40" t="s">
        <v>2046</v>
      </c>
      <c r="E262" s="33" t="s">
        <v>156</v>
      </c>
      <c r="F262" s="41">
        <v>2500000</v>
      </c>
      <c r="G262" s="41">
        <v>2500000</v>
      </c>
      <c r="H262" s="41">
        <v>0</v>
      </c>
      <c r="I262" s="41">
        <v>0</v>
      </c>
      <c r="J262" s="41">
        <v>0</v>
      </c>
      <c r="K262" s="34" t="s">
        <v>189</v>
      </c>
      <c r="L262" s="30" t="s">
        <v>30</v>
      </c>
      <c r="M262" s="52" t="s">
        <v>382</v>
      </c>
      <c r="N262" s="55" t="s">
        <v>2228</v>
      </c>
      <c r="O262" s="33" t="s">
        <v>30</v>
      </c>
      <c r="P262" s="33" t="s">
        <v>1195</v>
      </c>
      <c r="Q262" s="35" t="s">
        <v>2044</v>
      </c>
      <c r="R262" s="49">
        <f t="shared" si="66"/>
        <v>5000000</v>
      </c>
      <c r="S262" s="48">
        <v>0</v>
      </c>
      <c r="T262" s="48">
        <v>5</v>
      </c>
      <c r="U262" s="48" t="s">
        <v>2044</v>
      </c>
      <c r="V262" s="48" t="s">
        <v>2044</v>
      </c>
      <c r="W262" s="49" t="s">
        <v>1740</v>
      </c>
    </row>
    <row r="263" spans="1:23" ht="13.8">
      <c r="A263" s="32" t="s">
        <v>87</v>
      </c>
      <c r="B263" s="30">
        <v>100200</v>
      </c>
      <c r="C263" s="33" t="s">
        <v>104</v>
      </c>
      <c r="D263" s="40" t="s">
        <v>2046</v>
      </c>
      <c r="E263" s="33" t="s">
        <v>157</v>
      </c>
      <c r="F263" s="41">
        <v>3182445.2</v>
      </c>
      <c r="G263" s="41">
        <v>3182445.2</v>
      </c>
      <c r="H263" s="41">
        <v>106957.69</v>
      </c>
      <c r="I263" s="41">
        <v>106957.69</v>
      </c>
      <c r="J263" s="41">
        <v>106957.69</v>
      </c>
      <c r="K263" s="34" t="s">
        <v>189</v>
      </c>
      <c r="L263" s="30" t="s">
        <v>30</v>
      </c>
      <c r="M263" s="52" t="s">
        <v>383</v>
      </c>
      <c r="N263" s="55" t="s">
        <v>2229</v>
      </c>
      <c r="O263" s="33" t="s">
        <v>30</v>
      </c>
      <c r="P263" s="33" t="s">
        <v>1196</v>
      </c>
      <c r="Q263" s="35" t="s">
        <v>2044</v>
      </c>
      <c r="R263" s="49">
        <f t="shared" si="66"/>
        <v>6685763.470000002</v>
      </c>
      <c r="S263" s="48">
        <v>0</v>
      </c>
      <c r="T263" s="48">
        <v>50</v>
      </c>
      <c r="U263" s="48" t="s">
        <v>2044</v>
      </c>
      <c r="V263" s="48" t="s">
        <v>2044</v>
      </c>
      <c r="W263" s="49" t="s">
        <v>1740</v>
      </c>
    </row>
    <row r="264" spans="1:23" ht="13.8">
      <c r="A264" s="32" t="s">
        <v>86</v>
      </c>
      <c r="B264" s="30">
        <v>100200</v>
      </c>
      <c r="C264" s="33" t="s">
        <v>104</v>
      </c>
      <c r="D264" s="40" t="s">
        <v>2046</v>
      </c>
      <c r="E264" s="33" t="s">
        <v>165</v>
      </c>
      <c r="F264" s="41">
        <v>0</v>
      </c>
      <c r="G264" s="41">
        <v>462975.81</v>
      </c>
      <c r="H264" s="41">
        <v>188994.16</v>
      </c>
      <c r="I264" s="41">
        <v>188994.16</v>
      </c>
      <c r="J264" s="41">
        <v>188994.16</v>
      </c>
      <c r="K264" s="34" t="s">
        <v>189</v>
      </c>
      <c r="L264" s="30" t="s">
        <v>30</v>
      </c>
      <c r="M264" s="52" t="s">
        <v>384</v>
      </c>
      <c r="N264" s="55" t="s">
        <v>2230</v>
      </c>
      <c r="O264" s="33" t="s">
        <v>30</v>
      </c>
      <c r="P264" s="33" t="s">
        <v>1197</v>
      </c>
      <c r="Q264" s="35" t="s">
        <v>2044</v>
      </c>
      <c r="R264" s="49">
        <f t="shared" si="66"/>
        <v>1029958.29</v>
      </c>
      <c r="S264" s="48">
        <v>40</v>
      </c>
      <c r="T264" s="48">
        <v>100</v>
      </c>
      <c r="U264" s="48" t="s">
        <v>2044</v>
      </c>
      <c r="V264" s="48" t="s">
        <v>2044</v>
      </c>
      <c r="W264" s="49" t="s">
        <v>1740</v>
      </c>
    </row>
    <row r="265" spans="1:23" ht="13.8">
      <c r="A265" s="32" t="s">
        <v>86</v>
      </c>
      <c r="B265" s="30">
        <v>100201</v>
      </c>
      <c r="C265" s="33" t="s">
        <v>105</v>
      </c>
      <c r="D265" s="40" t="s">
        <v>2047</v>
      </c>
      <c r="E265" s="33" t="s">
        <v>156</v>
      </c>
      <c r="F265" s="41">
        <f>F266</f>
        <v>62965010</v>
      </c>
      <c r="G265" s="41">
        <f aca="true" t="shared" si="72" ref="G265:J265">G266</f>
        <v>195306728.72</v>
      </c>
      <c r="H265" s="41">
        <f t="shared" si="72"/>
        <v>5544572.359999999</v>
      </c>
      <c r="I265" s="41">
        <f t="shared" si="72"/>
        <v>5544572.359999999</v>
      </c>
      <c r="J265" s="41">
        <f t="shared" si="72"/>
        <v>5544572.359999999</v>
      </c>
      <c r="K265" s="34" t="s">
        <v>189</v>
      </c>
      <c r="L265" s="30" t="s">
        <v>27</v>
      </c>
      <c r="M265" s="52" t="s">
        <v>385</v>
      </c>
      <c r="N265" s="55" t="s">
        <v>385</v>
      </c>
      <c r="O265" s="33" t="s">
        <v>27</v>
      </c>
      <c r="P265" s="33" t="s">
        <v>1198</v>
      </c>
      <c r="Q265" s="35" t="s">
        <v>2044</v>
      </c>
      <c r="R265" s="47">
        <v>0</v>
      </c>
      <c r="S265" s="48">
        <v>0</v>
      </c>
      <c r="T265" s="48">
        <v>0</v>
      </c>
      <c r="U265" s="48" t="s">
        <v>2044</v>
      </c>
      <c r="V265" s="48" t="s">
        <v>2044</v>
      </c>
      <c r="W265" s="49" t="s">
        <v>1740</v>
      </c>
    </row>
    <row r="266" spans="1:23" ht="13.8">
      <c r="A266" s="32" t="s">
        <v>86</v>
      </c>
      <c r="B266" s="30">
        <v>100201</v>
      </c>
      <c r="C266" s="33" t="s">
        <v>105</v>
      </c>
      <c r="D266" s="40" t="s">
        <v>2047</v>
      </c>
      <c r="E266" s="33" t="s">
        <v>156</v>
      </c>
      <c r="F266" s="41">
        <f>F267+F279+F281+F290+F299</f>
        <v>62965010</v>
      </c>
      <c r="G266" s="41">
        <f aca="true" t="shared" si="73" ref="G266:I266">G267+G279+G281+G290+G299</f>
        <v>195306728.72</v>
      </c>
      <c r="H266" s="41">
        <f t="shared" si="73"/>
        <v>5544572.359999999</v>
      </c>
      <c r="I266" s="41">
        <f t="shared" si="73"/>
        <v>5544572.359999999</v>
      </c>
      <c r="J266" s="41">
        <f>J267+J279+J281+J290+J299</f>
        <v>5544572.359999999</v>
      </c>
      <c r="K266" s="34" t="s">
        <v>189</v>
      </c>
      <c r="L266" s="30" t="s">
        <v>191</v>
      </c>
      <c r="M266" s="52" t="s">
        <v>385</v>
      </c>
      <c r="N266" s="55" t="s">
        <v>385</v>
      </c>
      <c r="O266" s="33" t="s">
        <v>191</v>
      </c>
      <c r="P266" s="33" t="s">
        <v>1198</v>
      </c>
      <c r="Q266" s="35" t="s">
        <v>2044</v>
      </c>
      <c r="R266" s="47">
        <v>0</v>
      </c>
      <c r="S266" s="48">
        <v>0</v>
      </c>
      <c r="T266" s="48">
        <v>0</v>
      </c>
      <c r="U266" s="48" t="s">
        <v>2044</v>
      </c>
      <c r="V266" s="48" t="s">
        <v>2044</v>
      </c>
      <c r="W266" s="49" t="s">
        <v>1740</v>
      </c>
    </row>
    <row r="267" spans="1:23" ht="13.8">
      <c r="A267" s="32" t="s">
        <v>86</v>
      </c>
      <c r="B267" s="30">
        <v>100201</v>
      </c>
      <c r="C267" s="33" t="s">
        <v>105</v>
      </c>
      <c r="D267" s="40" t="s">
        <v>2047</v>
      </c>
      <c r="E267" s="33" t="s">
        <v>156</v>
      </c>
      <c r="F267" s="41">
        <f>SUM(F268:F275)</f>
        <v>25000000</v>
      </c>
      <c r="G267" s="41">
        <f aca="true" t="shared" si="74" ref="G267:J267">SUM(G268:G275)</f>
        <v>117593672.13</v>
      </c>
      <c r="H267" s="41">
        <f t="shared" si="74"/>
        <v>3019759.1199999996</v>
      </c>
      <c r="I267" s="41">
        <f t="shared" si="74"/>
        <v>3019759.1199999996</v>
      </c>
      <c r="J267" s="41">
        <f t="shared" si="74"/>
        <v>3019759.1199999996</v>
      </c>
      <c r="K267" s="34" t="s">
        <v>189</v>
      </c>
      <c r="L267" s="30" t="s">
        <v>190</v>
      </c>
      <c r="M267" s="52" t="s">
        <v>385</v>
      </c>
      <c r="N267" s="55" t="s">
        <v>2231</v>
      </c>
      <c r="O267" s="33" t="s">
        <v>190</v>
      </c>
      <c r="P267" s="33" t="s">
        <v>1198</v>
      </c>
      <c r="Q267" s="35" t="s">
        <v>2044</v>
      </c>
      <c r="R267" s="49">
        <f t="shared" si="66"/>
        <v>151652949.49</v>
      </c>
      <c r="S267" s="48">
        <v>0</v>
      </c>
      <c r="T267" s="48">
        <v>39</v>
      </c>
      <c r="U267" s="48" t="s">
        <v>2044</v>
      </c>
      <c r="V267" s="48" t="s">
        <v>2044</v>
      </c>
      <c r="W267" s="49" t="s">
        <v>1740</v>
      </c>
    </row>
    <row r="268" spans="1:23" ht="13.8">
      <c r="A268" s="32" t="s">
        <v>86</v>
      </c>
      <c r="B268" s="30">
        <v>100201</v>
      </c>
      <c r="C268" s="33" t="s">
        <v>105</v>
      </c>
      <c r="D268" s="40" t="s">
        <v>2047</v>
      </c>
      <c r="E268" s="33" t="s">
        <v>156</v>
      </c>
      <c r="F268" s="41">
        <v>0</v>
      </c>
      <c r="G268" s="41">
        <v>52172719.6</v>
      </c>
      <c r="H268" s="41">
        <v>0</v>
      </c>
      <c r="I268" s="41">
        <v>0</v>
      </c>
      <c r="J268" s="41">
        <v>0</v>
      </c>
      <c r="K268" s="34" t="s">
        <v>189</v>
      </c>
      <c r="L268" s="30" t="s">
        <v>30</v>
      </c>
      <c r="M268" s="52" t="s">
        <v>386</v>
      </c>
      <c r="N268" s="55" t="s">
        <v>2232</v>
      </c>
      <c r="O268" s="33" t="s">
        <v>30</v>
      </c>
      <c r="P268" s="33" t="s">
        <v>1199</v>
      </c>
      <c r="Q268" s="35" t="s">
        <v>2044</v>
      </c>
      <c r="R268" s="49">
        <f t="shared" si="66"/>
        <v>52172719.6</v>
      </c>
      <c r="S268" s="48">
        <v>0</v>
      </c>
      <c r="T268" s="48">
        <v>30</v>
      </c>
      <c r="U268" s="48" t="s">
        <v>2044</v>
      </c>
      <c r="V268" s="48" t="s">
        <v>2044</v>
      </c>
      <c r="W268" s="49" t="s">
        <v>1740</v>
      </c>
    </row>
    <row r="269" spans="1:23" ht="13.8">
      <c r="A269" s="32" t="s">
        <v>86</v>
      </c>
      <c r="B269" s="30">
        <v>100201</v>
      </c>
      <c r="C269" s="33" t="s">
        <v>105</v>
      </c>
      <c r="D269" s="40" t="s">
        <v>2047</v>
      </c>
      <c r="E269" s="33" t="s">
        <v>156</v>
      </c>
      <c r="F269" s="41">
        <v>0</v>
      </c>
      <c r="G269" s="41">
        <v>3971286.87</v>
      </c>
      <c r="H269" s="41">
        <v>686338.94</v>
      </c>
      <c r="I269" s="41">
        <v>686338.94</v>
      </c>
      <c r="J269" s="41">
        <v>686338.94</v>
      </c>
      <c r="K269" s="34" t="s">
        <v>189</v>
      </c>
      <c r="L269" s="30" t="s">
        <v>30</v>
      </c>
      <c r="M269" s="52" t="s">
        <v>387</v>
      </c>
      <c r="N269" s="55" t="s">
        <v>2233</v>
      </c>
      <c r="O269" s="33" t="s">
        <v>30</v>
      </c>
      <c r="P269" s="33" t="s">
        <v>1200</v>
      </c>
      <c r="Q269" s="35" t="s">
        <v>2044</v>
      </c>
      <c r="R269" s="49">
        <f t="shared" si="66"/>
        <v>6030303.6899999995</v>
      </c>
      <c r="S269" s="48">
        <v>100</v>
      </c>
      <c r="T269" s="48">
        <v>100</v>
      </c>
      <c r="U269" s="48" t="s">
        <v>2044</v>
      </c>
      <c r="V269" s="48" t="s">
        <v>2044</v>
      </c>
      <c r="W269" s="49" t="s">
        <v>1740</v>
      </c>
    </row>
    <row r="270" spans="1:23" ht="13.8">
      <c r="A270" s="32" t="s">
        <v>86</v>
      </c>
      <c r="B270" s="30">
        <v>100201</v>
      </c>
      <c r="C270" s="33" t="s">
        <v>105</v>
      </c>
      <c r="D270" s="40" t="s">
        <v>2047</v>
      </c>
      <c r="E270" s="33" t="s">
        <v>166</v>
      </c>
      <c r="F270" s="41">
        <v>0</v>
      </c>
      <c r="G270" s="41">
        <v>18000000</v>
      </c>
      <c r="H270" s="41">
        <v>0</v>
      </c>
      <c r="I270" s="41">
        <v>0</v>
      </c>
      <c r="J270" s="41">
        <v>0</v>
      </c>
      <c r="K270" s="34" t="s">
        <v>189</v>
      </c>
      <c r="L270" s="30" t="s">
        <v>30</v>
      </c>
      <c r="M270" s="52" t="s">
        <v>388</v>
      </c>
      <c r="N270" s="55" t="s">
        <v>2234</v>
      </c>
      <c r="O270" s="33" t="s">
        <v>30</v>
      </c>
      <c r="P270" s="33" t="s">
        <v>1184</v>
      </c>
      <c r="Q270" s="35" t="s">
        <v>2044</v>
      </c>
      <c r="R270" s="49">
        <f t="shared" si="66"/>
        <v>18000000</v>
      </c>
      <c r="S270" s="48">
        <v>100</v>
      </c>
      <c r="T270" s="48">
        <v>100</v>
      </c>
      <c r="U270" s="48" t="s">
        <v>2044</v>
      </c>
      <c r="V270" s="48" t="s">
        <v>2044</v>
      </c>
      <c r="W270" s="49" t="s">
        <v>1740</v>
      </c>
    </row>
    <row r="271" spans="1:23" ht="13.8">
      <c r="A271" s="32" t="s">
        <v>86</v>
      </c>
      <c r="B271" s="30">
        <v>100201</v>
      </c>
      <c r="C271" s="33" t="s">
        <v>105</v>
      </c>
      <c r="D271" s="40" t="s">
        <v>2047</v>
      </c>
      <c r="E271" s="33" t="s">
        <v>166</v>
      </c>
      <c r="F271" s="41">
        <v>0</v>
      </c>
      <c r="G271" s="41">
        <v>2883955.37</v>
      </c>
      <c r="H271" s="41">
        <v>0</v>
      </c>
      <c r="I271" s="41">
        <v>0</v>
      </c>
      <c r="J271" s="41">
        <v>0</v>
      </c>
      <c r="K271" s="34" t="s">
        <v>189</v>
      </c>
      <c r="L271" s="30" t="s">
        <v>30</v>
      </c>
      <c r="M271" s="52" t="s">
        <v>389</v>
      </c>
      <c r="N271" s="55" t="s">
        <v>2235</v>
      </c>
      <c r="O271" s="33" t="s">
        <v>30</v>
      </c>
      <c r="P271" s="33" t="s">
        <v>1197</v>
      </c>
      <c r="Q271" s="35" t="s">
        <v>2044</v>
      </c>
      <c r="R271" s="49">
        <f t="shared" si="66"/>
        <v>2883955.37</v>
      </c>
      <c r="S271" s="48">
        <v>100</v>
      </c>
      <c r="T271" s="48">
        <v>100</v>
      </c>
      <c r="U271" s="48" t="s">
        <v>2044</v>
      </c>
      <c r="V271" s="48" t="s">
        <v>2044</v>
      </c>
      <c r="W271" s="49" t="s">
        <v>1740</v>
      </c>
    </row>
    <row r="272" spans="1:23" ht="13.8">
      <c r="A272" s="32" t="s">
        <v>86</v>
      </c>
      <c r="B272" s="30">
        <v>100201</v>
      </c>
      <c r="C272" s="33" t="s">
        <v>105</v>
      </c>
      <c r="D272" s="40" t="s">
        <v>2047</v>
      </c>
      <c r="E272" s="33" t="s">
        <v>166</v>
      </c>
      <c r="F272" s="41">
        <v>0</v>
      </c>
      <c r="G272" s="41">
        <v>7389150.62</v>
      </c>
      <c r="H272" s="41">
        <v>883721.11</v>
      </c>
      <c r="I272" s="41">
        <v>883721.11</v>
      </c>
      <c r="J272" s="41">
        <v>883721.11</v>
      </c>
      <c r="K272" s="34" t="s">
        <v>189</v>
      </c>
      <c r="L272" s="30" t="s">
        <v>30</v>
      </c>
      <c r="M272" s="52" t="s">
        <v>390</v>
      </c>
      <c r="N272" s="55" t="s">
        <v>390</v>
      </c>
      <c r="O272" s="33" t="s">
        <v>30</v>
      </c>
      <c r="P272" s="33" t="s">
        <v>1197</v>
      </c>
      <c r="Q272" s="35" t="s">
        <v>2044</v>
      </c>
      <c r="R272" s="49">
        <f t="shared" si="66"/>
        <v>10040313.95</v>
      </c>
      <c r="S272" s="48">
        <v>80</v>
      </c>
      <c r="T272" s="48">
        <v>100</v>
      </c>
      <c r="U272" s="48" t="s">
        <v>2044</v>
      </c>
      <c r="V272" s="48" t="s">
        <v>2044</v>
      </c>
      <c r="W272" s="49" t="s">
        <v>1740</v>
      </c>
    </row>
    <row r="273" spans="1:23" ht="13.8">
      <c r="A273" s="32" t="s">
        <v>86</v>
      </c>
      <c r="B273" s="30">
        <v>100201</v>
      </c>
      <c r="C273" s="33" t="s">
        <v>105</v>
      </c>
      <c r="D273" s="40" t="s">
        <v>2047</v>
      </c>
      <c r="E273" s="33" t="s">
        <v>166</v>
      </c>
      <c r="F273" s="41">
        <v>0</v>
      </c>
      <c r="G273" s="41">
        <v>4782166.32</v>
      </c>
      <c r="H273" s="41">
        <v>503890.19</v>
      </c>
      <c r="I273" s="41">
        <v>503890.19</v>
      </c>
      <c r="J273" s="41">
        <v>503890.19</v>
      </c>
      <c r="K273" s="34" t="s">
        <v>189</v>
      </c>
      <c r="L273" s="30" t="s">
        <v>30</v>
      </c>
      <c r="M273" s="52" t="s">
        <v>391</v>
      </c>
      <c r="N273" s="55" t="s">
        <v>2236</v>
      </c>
      <c r="O273" s="33" t="s">
        <v>30</v>
      </c>
      <c r="P273" s="33" t="s">
        <v>1197</v>
      </c>
      <c r="Q273" s="35" t="s">
        <v>2044</v>
      </c>
      <c r="R273" s="49">
        <f t="shared" si="66"/>
        <v>6293836.8900000015</v>
      </c>
      <c r="S273" s="48">
        <v>20</v>
      </c>
      <c r="T273" s="48">
        <v>75</v>
      </c>
      <c r="U273" s="48" t="s">
        <v>2044</v>
      </c>
      <c r="V273" s="48" t="s">
        <v>2044</v>
      </c>
      <c r="W273" s="49" t="s">
        <v>1740</v>
      </c>
    </row>
    <row r="274" spans="1:23" ht="13.8">
      <c r="A274" s="32" t="s">
        <v>87</v>
      </c>
      <c r="B274" s="30">
        <v>100201</v>
      </c>
      <c r="C274" s="33" t="s">
        <v>105</v>
      </c>
      <c r="D274" s="40" t="s">
        <v>2047</v>
      </c>
      <c r="E274" s="33" t="s">
        <v>166</v>
      </c>
      <c r="F274" s="41">
        <v>25000000</v>
      </c>
      <c r="G274" s="41">
        <v>25000000</v>
      </c>
      <c r="H274" s="41">
        <v>12386.8</v>
      </c>
      <c r="I274" s="41">
        <v>12386.8</v>
      </c>
      <c r="J274" s="41">
        <v>12386.8</v>
      </c>
      <c r="K274" s="34" t="s">
        <v>189</v>
      </c>
      <c r="L274" s="30" t="s">
        <v>30</v>
      </c>
      <c r="M274" s="52" t="s">
        <v>392</v>
      </c>
      <c r="N274" s="55" t="s">
        <v>2237</v>
      </c>
      <c r="O274" s="33" t="s">
        <v>30</v>
      </c>
      <c r="P274" s="33" t="s">
        <v>1169</v>
      </c>
      <c r="Q274" s="35" t="s">
        <v>2044</v>
      </c>
      <c r="R274" s="49">
        <f t="shared" si="66"/>
        <v>50037160.39999999</v>
      </c>
      <c r="S274" s="48">
        <v>0</v>
      </c>
      <c r="T274" s="48">
        <v>10</v>
      </c>
      <c r="U274" s="48" t="s">
        <v>2044</v>
      </c>
      <c r="V274" s="48" t="s">
        <v>2044</v>
      </c>
      <c r="W274" s="49" t="s">
        <v>1740</v>
      </c>
    </row>
    <row r="275" spans="1:23" ht="13.8">
      <c r="A275" s="32" t="s">
        <v>86</v>
      </c>
      <c r="B275" s="30">
        <v>100201</v>
      </c>
      <c r="C275" s="33" t="s">
        <v>105</v>
      </c>
      <c r="D275" s="40" t="s">
        <v>2047</v>
      </c>
      <c r="E275" s="33" t="s">
        <v>156</v>
      </c>
      <c r="F275" s="41">
        <v>0</v>
      </c>
      <c r="G275" s="41">
        <v>3394393.35</v>
      </c>
      <c r="H275" s="41">
        <v>933422.08</v>
      </c>
      <c r="I275" s="41">
        <v>933422.08</v>
      </c>
      <c r="J275" s="41">
        <v>933422.08</v>
      </c>
      <c r="K275" s="34" t="s">
        <v>189</v>
      </c>
      <c r="L275" s="30" t="s">
        <v>30</v>
      </c>
      <c r="M275" s="52" t="s">
        <v>1761</v>
      </c>
      <c r="N275" s="55" t="s">
        <v>2238</v>
      </c>
      <c r="O275" s="33" t="s">
        <v>30</v>
      </c>
      <c r="P275" s="33" t="s">
        <v>1169</v>
      </c>
      <c r="Q275" s="35" t="s">
        <v>2044</v>
      </c>
      <c r="R275" s="49">
        <f t="shared" si="66"/>
        <v>6194659.59</v>
      </c>
      <c r="S275" s="48">
        <v>0</v>
      </c>
      <c r="T275" s="48">
        <v>0</v>
      </c>
      <c r="U275" s="48" t="s">
        <v>2044</v>
      </c>
      <c r="V275" s="48" t="s">
        <v>2044</v>
      </c>
      <c r="W275" s="49" t="s">
        <v>1740</v>
      </c>
    </row>
    <row r="276" spans="1:23" ht="13.8">
      <c r="A276" s="32" t="s">
        <v>86</v>
      </c>
      <c r="B276" s="30">
        <v>100201</v>
      </c>
      <c r="C276" s="33" t="s">
        <v>105</v>
      </c>
      <c r="D276" s="40" t="s">
        <v>2047</v>
      </c>
      <c r="E276" s="33" t="s">
        <v>166</v>
      </c>
      <c r="F276" s="41">
        <v>0</v>
      </c>
      <c r="G276" s="41">
        <v>0</v>
      </c>
      <c r="H276" s="41">
        <v>0</v>
      </c>
      <c r="I276" s="41">
        <v>0</v>
      </c>
      <c r="J276" s="41">
        <v>0</v>
      </c>
      <c r="K276" s="34" t="s">
        <v>189</v>
      </c>
      <c r="L276" s="30" t="s">
        <v>190</v>
      </c>
      <c r="M276" s="52" t="s">
        <v>393</v>
      </c>
      <c r="N276" s="55" t="s">
        <v>2239</v>
      </c>
      <c r="O276" s="33" t="s">
        <v>190</v>
      </c>
      <c r="P276" s="33" t="s">
        <v>1201</v>
      </c>
      <c r="Q276" s="35" t="s">
        <v>2044</v>
      </c>
      <c r="R276" s="49">
        <f t="shared" si="66"/>
        <v>0</v>
      </c>
      <c r="S276" s="48">
        <v>50</v>
      </c>
      <c r="T276" s="48">
        <v>16.66</v>
      </c>
      <c r="U276" s="48" t="s">
        <v>2044</v>
      </c>
      <c r="V276" s="48" t="s">
        <v>2044</v>
      </c>
      <c r="W276" s="49" t="s">
        <v>1740</v>
      </c>
    </row>
    <row r="277" spans="1:23" ht="13.8">
      <c r="A277" s="32" t="s">
        <v>86</v>
      </c>
      <c r="B277" s="30">
        <v>100201</v>
      </c>
      <c r="C277" s="33" t="s">
        <v>105</v>
      </c>
      <c r="D277" s="40" t="s">
        <v>2047</v>
      </c>
      <c r="E277" s="33" t="s">
        <v>166</v>
      </c>
      <c r="F277" s="41">
        <v>0</v>
      </c>
      <c r="G277" s="41">
        <v>0</v>
      </c>
      <c r="H277" s="41">
        <v>0</v>
      </c>
      <c r="I277" s="41">
        <v>0</v>
      </c>
      <c r="J277" s="41">
        <v>0</v>
      </c>
      <c r="K277" s="34" t="s">
        <v>189</v>
      </c>
      <c r="L277" s="30" t="s">
        <v>30</v>
      </c>
      <c r="M277" s="52" t="s">
        <v>394</v>
      </c>
      <c r="N277" s="55" t="s">
        <v>2240</v>
      </c>
      <c r="O277" s="33" t="s">
        <v>30</v>
      </c>
      <c r="P277" s="33" t="s">
        <v>1202</v>
      </c>
      <c r="Q277" s="35" t="s">
        <v>2044</v>
      </c>
      <c r="R277" s="49">
        <f t="shared" si="66"/>
        <v>0</v>
      </c>
      <c r="S277" s="48">
        <v>50</v>
      </c>
      <c r="T277" s="48">
        <v>50</v>
      </c>
      <c r="U277" s="48" t="s">
        <v>2044</v>
      </c>
      <c r="V277" s="48" t="s">
        <v>2044</v>
      </c>
      <c r="W277" s="49" t="s">
        <v>1740</v>
      </c>
    </row>
    <row r="278" spans="1:23" ht="13.8">
      <c r="A278" s="32" t="s">
        <v>86</v>
      </c>
      <c r="B278" s="30">
        <v>100201</v>
      </c>
      <c r="C278" s="33" t="s">
        <v>105</v>
      </c>
      <c r="D278" s="40" t="s">
        <v>2047</v>
      </c>
      <c r="E278" s="33" t="s">
        <v>166</v>
      </c>
      <c r="F278" s="41">
        <v>0</v>
      </c>
      <c r="G278" s="41">
        <v>0</v>
      </c>
      <c r="H278" s="41">
        <v>0</v>
      </c>
      <c r="I278" s="41">
        <v>0</v>
      </c>
      <c r="J278" s="41">
        <v>0</v>
      </c>
      <c r="K278" s="34" t="s">
        <v>189</v>
      </c>
      <c r="L278" s="30" t="s">
        <v>30</v>
      </c>
      <c r="M278" s="52" t="s">
        <v>395</v>
      </c>
      <c r="N278" s="55" t="s">
        <v>2239</v>
      </c>
      <c r="O278" s="33" t="s">
        <v>30</v>
      </c>
      <c r="P278" s="33" t="s">
        <v>1203</v>
      </c>
      <c r="Q278" s="35" t="s">
        <v>2044</v>
      </c>
      <c r="R278" s="49">
        <f t="shared" si="66"/>
        <v>0</v>
      </c>
      <c r="S278" s="48">
        <v>50</v>
      </c>
      <c r="T278" s="48">
        <v>16.66</v>
      </c>
      <c r="U278" s="48" t="s">
        <v>2044</v>
      </c>
      <c r="V278" s="48" t="s">
        <v>2044</v>
      </c>
      <c r="W278" s="49" t="s">
        <v>1740</v>
      </c>
    </row>
    <row r="279" spans="1:23" ht="13.8">
      <c r="A279" s="32" t="s">
        <v>86</v>
      </c>
      <c r="B279" s="30">
        <v>100201</v>
      </c>
      <c r="C279" s="33" t="s">
        <v>105</v>
      </c>
      <c r="D279" s="40" t="s">
        <v>2047</v>
      </c>
      <c r="E279" s="33" t="s">
        <v>163</v>
      </c>
      <c r="F279" s="41">
        <f>F280</f>
        <v>2640000</v>
      </c>
      <c r="G279" s="41">
        <f aca="true" t="shared" si="75" ref="G279:J279">G280</f>
        <v>2640000</v>
      </c>
      <c r="H279" s="41">
        <f t="shared" si="75"/>
        <v>0</v>
      </c>
      <c r="I279" s="41">
        <f t="shared" si="75"/>
        <v>0</v>
      </c>
      <c r="J279" s="41">
        <f t="shared" si="75"/>
        <v>0</v>
      </c>
      <c r="K279" s="34" t="s">
        <v>189</v>
      </c>
      <c r="L279" s="30" t="s">
        <v>190</v>
      </c>
      <c r="M279" s="52" t="s">
        <v>396</v>
      </c>
      <c r="N279" s="55" t="s">
        <v>2241</v>
      </c>
      <c r="O279" s="33" t="s">
        <v>190</v>
      </c>
      <c r="P279" s="33" t="s">
        <v>1204</v>
      </c>
      <c r="Q279" s="35" t="s">
        <v>2044</v>
      </c>
      <c r="R279" s="49">
        <f t="shared" si="66"/>
        <v>5280000</v>
      </c>
      <c r="S279" s="48">
        <v>0</v>
      </c>
      <c r="T279" s="48">
        <v>0</v>
      </c>
      <c r="U279" s="48" t="s">
        <v>2044</v>
      </c>
      <c r="V279" s="48" t="s">
        <v>2044</v>
      </c>
      <c r="W279" s="49" t="s">
        <v>1742</v>
      </c>
    </row>
    <row r="280" spans="1:23" ht="13.8">
      <c r="A280" s="32" t="s">
        <v>86</v>
      </c>
      <c r="B280" s="30">
        <v>100201</v>
      </c>
      <c r="C280" s="33" t="s">
        <v>105</v>
      </c>
      <c r="D280" s="40" t="s">
        <v>2047</v>
      </c>
      <c r="E280" s="33" t="s">
        <v>163</v>
      </c>
      <c r="F280" s="41">
        <v>2640000</v>
      </c>
      <c r="G280" s="41">
        <v>2640000</v>
      </c>
      <c r="H280" s="41">
        <v>0</v>
      </c>
      <c r="I280" s="41">
        <v>0</v>
      </c>
      <c r="J280" s="41">
        <v>0</v>
      </c>
      <c r="K280" s="34" t="s">
        <v>189</v>
      </c>
      <c r="L280" s="30" t="s">
        <v>30</v>
      </c>
      <c r="M280" s="52" t="s">
        <v>397</v>
      </c>
      <c r="N280" s="55" t="s">
        <v>2242</v>
      </c>
      <c r="O280" s="33" t="s">
        <v>30</v>
      </c>
      <c r="P280" s="33" t="s">
        <v>1205</v>
      </c>
      <c r="Q280" s="35" t="s">
        <v>2044</v>
      </c>
      <c r="R280" s="49">
        <f t="shared" si="66"/>
        <v>5280000</v>
      </c>
      <c r="S280" s="48">
        <v>0</v>
      </c>
      <c r="T280" s="48">
        <v>0</v>
      </c>
      <c r="U280" s="48" t="s">
        <v>2044</v>
      </c>
      <c r="V280" s="48" t="s">
        <v>2044</v>
      </c>
      <c r="W280" s="49" t="s">
        <v>1740</v>
      </c>
    </row>
    <row r="281" spans="1:23" ht="13.8">
      <c r="A281" s="32" t="s">
        <v>86</v>
      </c>
      <c r="B281" s="30">
        <v>100201</v>
      </c>
      <c r="C281" s="33" t="s">
        <v>105</v>
      </c>
      <c r="D281" s="40" t="s">
        <v>2047</v>
      </c>
      <c r="E281" s="33" t="s">
        <v>163</v>
      </c>
      <c r="F281" s="41">
        <f>SUM(F282:F289)</f>
        <v>12190293.5</v>
      </c>
      <c r="G281" s="41">
        <f aca="true" t="shared" si="76" ref="G281:J281">SUM(G282:G289)</f>
        <v>50062611.660000004</v>
      </c>
      <c r="H281" s="41">
        <f t="shared" si="76"/>
        <v>2524813.24</v>
      </c>
      <c r="I281" s="41">
        <f t="shared" si="76"/>
        <v>2524813.24</v>
      </c>
      <c r="J281" s="41">
        <f t="shared" si="76"/>
        <v>2524813.24</v>
      </c>
      <c r="K281" s="34" t="s">
        <v>189</v>
      </c>
      <c r="L281" s="30" t="s">
        <v>190</v>
      </c>
      <c r="M281" s="52" t="s">
        <v>398</v>
      </c>
      <c r="N281" s="55" t="s">
        <v>2243</v>
      </c>
      <c r="O281" s="33" t="s">
        <v>190</v>
      </c>
      <c r="P281" s="33" t="s">
        <v>1206</v>
      </c>
      <c r="Q281" s="35" t="s">
        <v>2044</v>
      </c>
      <c r="R281" s="49">
        <f aca="true" t="shared" si="77" ref="R281">SUM(F281:K281)</f>
        <v>69827344.88</v>
      </c>
      <c r="S281" s="48">
        <v>34.62</v>
      </c>
      <c r="T281" s="48">
        <v>34.62</v>
      </c>
      <c r="U281" s="48" t="s">
        <v>2044</v>
      </c>
      <c r="V281" s="48" t="s">
        <v>2044</v>
      </c>
      <c r="W281" s="49" t="s">
        <v>1742</v>
      </c>
    </row>
    <row r="282" spans="1:23" ht="13.8">
      <c r="A282" s="32" t="s">
        <v>86</v>
      </c>
      <c r="B282" s="30">
        <v>100201</v>
      </c>
      <c r="C282" s="33" t="s">
        <v>105</v>
      </c>
      <c r="D282" s="40" t="s">
        <v>2047</v>
      </c>
      <c r="E282" s="33" t="s">
        <v>163</v>
      </c>
      <c r="F282" s="41">
        <v>0</v>
      </c>
      <c r="G282" s="41">
        <v>4230192.13</v>
      </c>
      <c r="H282" s="41">
        <v>0</v>
      </c>
      <c r="I282" s="41">
        <v>0</v>
      </c>
      <c r="J282" s="41">
        <v>0</v>
      </c>
      <c r="K282" s="34" t="s">
        <v>189</v>
      </c>
      <c r="L282" s="30" t="s">
        <v>30</v>
      </c>
      <c r="M282" s="52" t="s">
        <v>398</v>
      </c>
      <c r="N282" s="55" t="s">
        <v>398</v>
      </c>
      <c r="O282" s="33" t="s">
        <v>30</v>
      </c>
      <c r="P282" s="33" t="s">
        <v>1206</v>
      </c>
      <c r="Q282" s="35" t="s">
        <v>2044</v>
      </c>
      <c r="R282" s="49">
        <f t="shared" si="66"/>
        <v>4230192.13</v>
      </c>
      <c r="S282" s="48">
        <v>34.62</v>
      </c>
      <c r="T282" s="48">
        <v>34.62</v>
      </c>
      <c r="U282" s="48" t="s">
        <v>2044</v>
      </c>
      <c r="V282" s="48" t="s">
        <v>2044</v>
      </c>
      <c r="W282" s="49" t="s">
        <v>1742</v>
      </c>
    </row>
    <row r="283" spans="1:23" ht="13.8">
      <c r="A283" s="32" t="s">
        <v>86</v>
      </c>
      <c r="B283" s="30">
        <v>100201</v>
      </c>
      <c r="C283" s="33" t="s">
        <v>105</v>
      </c>
      <c r="D283" s="40" t="s">
        <v>2047</v>
      </c>
      <c r="E283" s="33" t="s">
        <v>163</v>
      </c>
      <c r="F283" s="41">
        <v>12190293.5</v>
      </c>
      <c r="G283" s="41">
        <v>12190293.5</v>
      </c>
      <c r="H283" s="41">
        <v>2524813.24</v>
      </c>
      <c r="I283" s="41">
        <v>2524813.24</v>
      </c>
      <c r="J283" s="41">
        <v>2524813.24</v>
      </c>
      <c r="K283" s="34" t="s">
        <v>189</v>
      </c>
      <c r="L283" s="30" t="s">
        <v>30</v>
      </c>
      <c r="M283" s="52" t="s">
        <v>399</v>
      </c>
      <c r="N283" s="55" t="s">
        <v>2244</v>
      </c>
      <c r="O283" s="33" t="s">
        <v>30</v>
      </c>
      <c r="P283" s="33" t="s">
        <v>1207</v>
      </c>
      <c r="Q283" s="35" t="s">
        <v>2044</v>
      </c>
      <c r="R283" s="49">
        <f t="shared" si="66"/>
        <v>31955026.720000006</v>
      </c>
      <c r="S283" s="48">
        <v>0</v>
      </c>
      <c r="T283" s="48">
        <v>0</v>
      </c>
      <c r="U283" s="48" t="s">
        <v>2044</v>
      </c>
      <c r="V283" s="48" t="s">
        <v>2044</v>
      </c>
      <c r="W283" s="49" t="s">
        <v>1742</v>
      </c>
    </row>
    <row r="284" spans="1:23" ht="13.8">
      <c r="A284" s="32" t="s">
        <v>86</v>
      </c>
      <c r="B284" s="30">
        <v>100201</v>
      </c>
      <c r="C284" s="33" t="s">
        <v>105</v>
      </c>
      <c r="D284" s="40" t="s">
        <v>2047</v>
      </c>
      <c r="E284" s="33" t="s">
        <v>163</v>
      </c>
      <c r="F284" s="41">
        <v>0</v>
      </c>
      <c r="G284" s="41">
        <v>7400666.82</v>
      </c>
      <c r="H284" s="41">
        <v>0</v>
      </c>
      <c r="I284" s="41">
        <v>0</v>
      </c>
      <c r="J284" s="41">
        <v>0</v>
      </c>
      <c r="K284" s="34" t="s">
        <v>189</v>
      </c>
      <c r="L284" s="30" t="s">
        <v>30</v>
      </c>
      <c r="M284" s="52" t="s">
        <v>1762</v>
      </c>
      <c r="N284" s="55" t="s">
        <v>2245</v>
      </c>
      <c r="O284" s="33" t="s">
        <v>30</v>
      </c>
      <c r="P284" s="33" t="s">
        <v>1208</v>
      </c>
      <c r="Q284" s="35" t="s">
        <v>2044</v>
      </c>
      <c r="R284" s="49">
        <f t="shared" si="66"/>
        <v>7400666.82</v>
      </c>
      <c r="S284" s="48">
        <v>50</v>
      </c>
      <c r="T284" s="48">
        <v>50</v>
      </c>
      <c r="U284" s="48" t="s">
        <v>2044</v>
      </c>
      <c r="V284" s="48" t="s">
        <v>2044</v>
      </c>
      <c r="W284" s="49" t="s">
        <v>1742</v>
      </c>
    </row>
    <row r="285" spans="1:23" ht="13.8">
      <c r="A285" s="32" t="s">
        <v>86</v>
      </c>
      <c r="B285" s="30">
        <v>100201</v>
      </c>
      <c r="C285" s="33" t="s">
        <v>105</v>
      </c>
      <c r="D285" s="40" t="s">
        <v>2047</v>
      </c>
      <c r="E285" s="33" t="s">
        <v>158</v>
      </c>
      <c r="F285" s="41">
        <v>0</v>
      </c>
      <c r="G285" s="41">
        <v>117063.11</v>
      </c>
      <c r="H285" s="41">
        <v>0</v>
      </c>
      <c r="I285" s="41">
        <v>0</v>
      </c>
      <c r="J285" s="41">
        <v>0</v>
      </c>
      <c r="K285" s="34" t="s">
        <v>189</v>
      </c>
      <c r="L285" s="30" t="s">
        <v>30</v>
      </c>
      <c r="M285" s="52" t="s">
        <v>105</v>
      </c>
      <c r="N285" s="55" t="s">
        <v>105</v>
      </c>
      <c r="O285" s="33" t="s">
        <v>30</v>
      </c>
      <c r="P285" s="33" t="s">
        <v>1872</v>
      </c>
      <c r="Q285" s="35" t="s">
        <v>2044</v>
      </c>
      <c r="R285" s="49">
        <v>0</v>
      </c>
      <c r="S285" s="48">
        <v>0</v>
      </c>
      <c r="T285" s="48">
        <v>0</v>
      </c>
      <c r="U285" s="48" t="s">
        <v>2044</v>
      </c>
      <c r="V285" s="48" t="s">
        <v>2044</v>
      </c>
      <c r="W285" s="49" t="s">
        <v>1740</v>
      </c>
    </row>
    <row r="286" spans="1:23" ht="13.8">
      <c r="A286" s="32" t="s">
        <v>86</v>
      </c>
      <c r="B286" s="30">
        <v>100201</v>
      </c>
      <c r="C286" s="33" t="s">
        <v>105</v>
      </c>
      <c r="D286" s="40" t="s">
        <v>2047</v>
      </c>
      <c r="E286" s="33" t="s">
        <v>158</v>
      </c>
      <c r="F286" s="41">
        <v>0</v>
      </c>
      <c r="G286" s="41">
        <v>2246530.02</v>
      </c>
      <c r="H286" s="41">
        <v>0</v>
      </c>
      <c r="I286" s="41">
        <v>0</v>
      </c>
      <c r="J286" s="41">
        <v>0</v>
      </c>
      <c r="K286" s="34" t="s">
        <v>189</v>
      </c>
      <c r="L286" s="30" t="s">
        <v>30</v>
      </c>
      <c r="M286" s="52" t="s">
        <v>105</v>
      </c>
      <c r="N286" s="55" t="s">
        <v>105</v>
      </c>
      <c r="O286" s="33" t="s">
        <v>30</v>
      </c>
      <c r="P286" s="33" t="s">
        <v>1872</v>
      </c>
      <c r="Q286" s="35" t="s">
        <v>2044</v>
      </c>
      <c r="R286" s="49">
        <v>0</v>
      </c>
      <c r="S286" s="48">
        <v>0</v>
      </c>
      <c r="T286" s="48">
        <v>0</v>
      </c>
      <c r="U286" s="48" t="s">
        <v>2044</v>
      </c>
      <c r="V286" s="48" t="s">
        <v>2044</v>
      </c>
      <c r="W286" s="49" t="s">
        <v>1740</v>
      </c>
    </row>
    <row r="287" spans="1:23" ht="13.8">
      <c r="A287" s="32" t="s">
        <v>86</v>
      </c>
      <c r="B287" s="30">
        <v>100201</v>
      </c>
      <c r="C287" s="33" t="s">
        <v>105</v>
      </c>
      <c r="D287" s="40" t="s">
        <v>2047</v>
      </c>
      <c r="E287" s="33" t="s">
        <v>158</v>
      </c>
      <c r="F287" s="41">
        <v>0</v>
      </c>
      <c r="G287" s="41">
        <v>362584.19</v>
      </c>
      <c r="H287" s="41">
        <v>0</v>
      </c>
      <c r="I287" s="41">
        <v>0</v>
      </c>
      <c r="J287" s="41">
        <v>0</v>
      </c>
      <c r="K287" s="34" t="s">
        <v>189</v>
      </c>
      <c r="L287" s="30" t="s">
        <v>30</v>
      </c>
      <c r="M287" s="52" t="s">
        <v>105</v>
      </c>
      <c r="N287" s="55" t="s">
        <v>105</v>
      </c>
      <c r="O287" s="33" t="s">
        <v>30</v>
      </c>
      <c r="P287" s="33" t="s">
        <v>1872</v>
      </c>
      <c r="Q287" s="35" t="s">
        <v>2044</v>
      </c>
      <c r="R287" s="49">
        <v>0</v>
      </c>
      <c r="S287" s="48">
        <v>0</v>
      </c>
      <c r="T287" s="48">
        <v>0</v>
      </c>
      <c r="U287" s="48" t="s">
        <v>2044</v>
      </c>
      <c r="V287" s="48" t="s">
        <v>2044</v>
      </c>
      <c r="W287" s="49" t="s">
        <v>1740</v>
      </c>
    </row>
    <row r="288" spans="1:23" ht="13.8">
      <c r="A288" s="32" t="s">
        <v>86</v>
      </c>
      <c r="B288" s="30">
        <v>100201</v>
      </c>
      <c r="C288" s="33" t="s">
        <v>105</v>
      </c>
      <c r="D288" s="40" t="s">
        <v>2047</v>
      </c>
      <c r="E288" s="33" t="s">
        <v>158</v>
      </c>
      <c r="F288" s="41">
        <v>0</v>
      </c>
      <c r="G288" s="41">
        <v>18627275.04</v>
      </c>
      <c r="H288" s="41">
        <v>0</v>
      </c>
      <c r="I288" s="41">
        <v>0</v>
      </c>
      <c r="J288" s="41">
        <v>0</v>
      </c>
      <c r="K288" s="34" t="s">
        <v>189</v>
      </c>
      <c r="L288" s="30" t="s">
        <v>30</v>
      </c>
      <c r="M288" s="52" t="s">
        <v>105</v>
      </c>
      <c r="N288" s="55" t="s">
        <v>105</v>
      </c>
      <c r="O288" s="33" t="s">
        <v>30</v>
      </c>
      <c r="P288" s="33" t="s">
        <v>1872</v>
      </c>
      <c r="Q288" s="35" t="s">
        <v>2044</v>
      </c>
      <c r="R288" s="49">
        <v>0</v>
      </c>
      <c r="S288" s="48">
        <v>0</v>
      </c>
      <c r="T288" s="48">
        <v>0</v>
      </c>
      <c r="U288" s="48" t="s">
        <v>2044</v>
      </c>
      <c r="V288" s="48" t="s">
        <v>2044</v>
      </c>
      <c r="W288" s="49" t="s">
        <v>1740</v>
      </c>
    </row>
    <row r="289" spans="1:23" ht="13.8">
      <c r="A289" s="32" t="s">
        <v>86</v>
      </c>
      <c r="B289" s="30">
        <v>100201</v>
      </c>
      <c r="C289" s="33" t="s">
        <v>105</v>
      </c>
      <c r="D289" s="40" t="s">
        <v>2047</v>
      </c>
      <c r="E289" s="33" t="s">
        <v>163</v>
      </c>
      <c r="F289" s="41">
        <v>0</v>
      </c>
      <c r="G289" s="41">
        <v>4888006.85</v>
      </c>
      <c r="H289" s="41">
        <v>0</v>
      </c>
      <c r="I289" s="41">
        <v>0</v>
      </c>
      <c r="J289" s="41">
        <v>0</v>
      </c>
      <c r="K289" s="34" t="s">
        <v>189</v>
      </c>
      <c r="L289" s="30" t="s">
        <v>30</v>
      </c>
      <c r="M289" s="52" t="s">
        <v>400</v>
      </c>
      <c r="N289" s="55" t="s">
        <v>2246</v>
      </c>
      <c r="O289" s="33" t="s">
        <v>30</v>
      </c>
      <c r="P289" s="33" t="s">
        <v>1209</v>
      </c>
      <c r="Q289" s="35" t="s">
        <v>2044</v>
      </c>
      <c r="R289" s="49">
        <f t="shared" si="66"/>
        <v>4888006.85</v>
      </c>
      <c r="S289" s="48">
        <v>72.73</v>
      </c>
      <c r="T289" s="48">
        <v>72.73</v>
      </c>
      <c r="U289" s="48" t="s">
        <v>2044</v>
      </c>
      <c r="V289" s="48" t="s">
        <v>2044</v>
      </c>
      <c r="W289" s="49" t="s">
        <v>1742</v>
      </c>
    </row>
    <row r="290" spans="1:23" ht="13.8">
      <c r="A290" s="32" t="s">
        <v>86</v>
      </c>
      <c r="B290" s="30">
        <v>100201</v>
      </c>
      <c r="C290" s="33" t="s">
        <v>105</v>
      </c>
      <c r="D290" s="40" t="s">
        <v>2047</v>
      </c>
      <c r="E290" s="33" t="s">
        <v>163</v>
      </c>
      <c r="F290" s="41">
        <f>F291</f>
        <v>15134716.5</v>
      </c>
      <c r="G290" s="41">
        <f>G291</f>
        <v>15134716.5</v>
      </c>
      <c r="H290" s="41">
        <f aca="true" t="shared" si="78" ref="H290:J290">H291</f>
        <v>0</v>
      </c>
      <c r="I290" s="41">
        <f t="shared" si="78"/>
        <v>0</v>
      </c>
      <c r="J290" s="41">
        <f t="shared" si="78"/>
        <v>0</v>
      </c>
      <c r="K290" s="34" t="s">
        <v>189</v>
      </c>
      <c r="L290" s="30" t="s">
        <v>190</v>
      </c>
      <c r="M290" s="52" t="s">
        <v>401</v>
      </c>
      <c r="N290" s="55" t="s">
        <v>2247</v>
      </c>
      <c r="O290" s="33" t="s">
        <v>190</v>
      </c>
      <c r="P290" s="33" t="s">
        <v>1210</v>
      </c>
      <c r="Q290" s="35" t="s">
        <v>2044</v>
      </c>
      <c r="R290" s="49">
        <f t="shared" si="66"/>
        <v>30269433</v>
      </c>
      <c r="S290" s="48">
        <v>0</v>
      </c>
      <c r="T290" s="48">
        <v>0</v>
      </c>
      <c r="U290" s="48" t="s">
        <v>2044</v>
      </c>
      <c r="V290" s="48" t="s">
        <v>2044</v>
      </c>
      <c r="W290" s="49" t="s">
        <v>1742</v>
      </c>
    </row>
    <row r="291" spans="1:23" ht="13.8">
      <c r="A291" s="32" t="s">
        <v>86</v>
      </c>
      <c r="B291" s="30">
        <v>100201</v>
      </c>
      <c r="C291" s="33" t="s">
        <v>105</v>
      </c>
      <c r="D291" s="40" t="s">
        <v>2047</v>
      </c>
      <c r="E291" s="33" t="s">
        <v>163</v>
      </c>
      <c r="F291" s="41">
        <v>15134716.5</v>
      </c>
      <c r="G291" s="41">
        <v>15134716.5</v>
      </c>
      <c r="H291" s="41">
        <v>0</v>
      </c>
      <c r="I291" s="41">
        <v>0</v>
      </c>
      <c r="J291" s="41">
        <v>0</v>
      </c>
      <c r="K291" s="34" t="s">
        <v>189</v>
      </c>
      <c r="L291" s="30" t="s">
        <v>30</v>
      </c>
      <c r="M291" s="52" t="s">
        <v>402</v>
      </c>
      <c r="N291" s="55" t="s">
        <v>2248</v>
      </c>
      <c r="O291" s="33" t="s">
        <v>30</v>
      </c>
      <c r="P291" s="33" t="s">
        <v>1211</v>
      </c>
      <c r="Q291" s="35" t="s">
        <v>2044</v>
      </c>
      <c r="R291" s="49">
        <f t="shared" si="66"/>
        <v>30269433</v>
      </c>
      <c r="S291" s="48">
        <v>0</v>
      </c>
      <c r="T291" s="48">
        <v>0</v>
      </c>
      <c r="U291" s="48" t="s">
        <v>2044</v>
      </c>
      <c r="V291" s="48" t="s">
        <v>2044</v>
      </c>
      <c r="W291" s="49" t="s">
        <v>1742</v>
      </c>
    </row>
    <row r="292" spans="1:23" ht="13.8">
      <c r="A292" s="32" t="s">
        <v>86</v>
      </c>
      <c r="B292" s="30">
        <v>100201</v>
      </c>
      <c r="C292" s="33" t="s">
        <v>105</v>
      </c>
      <c r="D292" s="40" t="s">
        <v>2047</v>
      </c>
      <c r="E292" s="33" t="s">
        <v>163</v>
      </c>
      <c r="F292" s="41">
        <v>0</v>
      </c>
      <c r="G292" s="41">
        <v>0</v>
      </c>
      <c r="H292" s="41">
        <v>0</v>
      </c>
      <c r="I292" s="41">
        <v>0</v>
      </c>
      <c r="J292" s="41">
        <v>0</v>
      </c>
      <c r="K292" s="34" t="s">
        <v>189</v>
      </c>
      <c r="L292" s="30" t="s">
        <v>30</v>
      </c>
      <c r="M292" s="52" t="s">
        <v>403</v>
      </c>
      <c r="N292" s="55" t="s">
        <v>2249</v>
      </c>
      <c r="O292" s="33" t="s">
        <v>30</v>
      </c>
      <c r="P292" s="33" t="s">
        <v>1212</v>
      </c>
      <c r="Q292" s="35" t="s">
        <v>2044</v>
      </c>
      <c r="R292" s="49">
        <f t="shared" si="66"/>
        <v>0</v>
      </c>
      <c r="S292" s="48">
        <v>0</v>
      </c>
      <c r="T292" s="48">
        <v>0</v>
      </c>
      <c r="U292" s="48" t="s">
        <v>2044</v>
      </c>
      <c r="V292" s="48" t="s">
        <v>2044</v>
      </c>
      <c r="W292" s="49" t="s">
        <v>1742</v>
      </c>
    </row>
    <row r="293" spans="1:23" ht="13.8">
      <c r="A293" s="32" t="s">
        <v>86</v>
      </c>
      <c r="B293" s="30">
        <v>100201</v>
      </c>
      <c r="C293" s="33" t="s">
        <v>105</v>
      </c>
      <c r="D293" s="40" t="s">
        <v>2047</v>
      </c>
      <c r="E293" s="33" t="s">
        <v>163</v>
      </c>
      <c r="F293" s="41">
        <v>0</v>
      </c>
      <c r="G293" s="41">
        <v>0</v>
      </c>
      <c r="H293" s="41">
        <v>0</v>
      </c>
      <c r="I293" s="41">
        <v>0</v>
      </c>
      <c r="J293" s="41">
        <v>0</v>
      </c>
      <c r="K293" s="34" t="s">
        <v>189</v>
      </c>
      <c r="L293" s="30" t="s">
        <v>190</v>
      </c>
      <c r="M293" s="52" t="s">
        <v>404</v>
      </c>
      <c r="N293" s="55" t="s">
        <v>2250</v>
      </c>
      <c r="O293" s="33" t="s">
        <v>190</v>
      </c>
      <c r="P293" s="33" t="s">
        <v>1213</v>
      </c>
      <c r="Q293" s="35" t="s">
        <v>2044</v>
      </c>
      <c r="R293" s="49">
        <f t="shared" si="66"/>
        <v>0</v>
      </c>
      <c r="S293" s="48">
        <v>0</v>
      </c>
      <c r="T293" s="48">
        <v>0</v>
      </c>
      <c r="U293" s="48" t="s">
        <v>2044</v>
      </c>
      <c r="V293" s="48" t="s">
        <v>2044</v>
      </c>
      <c r="W293" s="49" t="s">
        <v>1742</v>
      </c>
    </row>
    <row r="294" spans="1:23" ht="13.8">
      <c r="A294" s="32" t="s">
        <v>86</v>
      </c>
      <c r="B294" s="30">
        <v>100201</v>
      </c>
      <c r="C294" s="33" t="s">
        <v>105</v>
      </c>
      <c r="D294" s="40" t="s">
        <v>2047</v>
      </c>
      <c r="E294" s="33" t="s">
        <v>163</v>
      </c>
      <c r="F294" s="41">
        <v>0</v>
      </c>
      <c r="G294" s="41">
        <v>0</v>
      </c>
      <c r="H294" s="41">
        <v>0</v>
      </c>
      <c r="I294" s="41">
        <v>0</v>
      </c>
      <c r="J294" s="41">
        <v>0</v>
      </c>
      <c r="K294" s="34" t="s">
        <v>189</v>
      </c>
      <c r="L294" s="30" t="s">
        <v>30</v>
      </c>
      <c r="M294" s="52" t="s">
        <v>405</v>
      </c>
      <c r="N294" s="55" t="s">
        <v>2251</v>
      </c>
      <c r="O294" s="33" t="s">
        <v>30</v>
      </c>
      <c r="P294" s="33" t="s">
        <v>1214</v>
      </c>
      <c r="Q294" s="35" t="s">
        <v>2044</v>
      </c>
      <c r="R294" s="49">
        <f t="shared" si="66"/>
        <v>0</v>
      </c>
      <c r="S294" s="48">
        <v>0</v>
      </c>
      <c r="T294" s="48">
        <v>0</v>
      </c>
      <c r="U294" s="48" t="s">
        <v>2044</v>
      </c>
      <c r="V294" s="48" t="s">
        <v>2044</v>
      </c>
      <c r="W294" s="49" t="s">
        <v>1742</v>
      </c>
    </row>
    <row r="295" spans="1:23" ht="13.8">
      <c r="A295" s="32" t="s">
        <v>86</v>
      </c>
      <c r="B295" s="30">
        <v>100201</v>
      </c>
      <c r="C295" s="33" t="s">
        <v>105</v>
      </c>
      <c r="D295" s="40" t="s">
        <v>2047</v>
      </c>
      <c r="E295" s="33" t="s">
        <v>163</v>
      </c>
      <c r="F295" s="41">
        <v>0</v>
      </c>
      <c r="G295" s="41">
        <v>0</v>
      </c>
      <c r="H295" s="41">
        <v>0</v>
      </c>
      <c r="I295" s="41">
        <v>0</v>
      </c>
      <c r="J295" s="41">
        <v>0</v>
      </c>
      <c r="K295" s="34" t="s">
        <v>189</v>
      </c>
      <c r="L295" s="30" t="s">
        <v>30</v>
      </c>
      <c r="M295" s="52" t="s">
        <v>406</v>
      </c>
      <c r="N295" s="55" t="s">
        <v>2252</v>
      </c>
      <c r="O295" s="33" t="s">
        <v>30</v>
      </c>
      <c r="P295" s="33" t="s">
        <v>1882</v>
      </c>
      <c r="Q295" s="35" t="s">
        <v>2044</v>
      </c>
      <c r="R295" s="49">
        <f t="shared" si="66"/>
        <v>0</v>
      </c>
      <c r="S295" s="48">
        <v>0</v>
      </c>
      <c r="T295" s="48">
        <v>0</v>
      </c>
      <c r="U295" s="48" t="s">
        <v>2044</v>
      </c>
      <c r="V295" s="48" t="s">
        <v>2044</v>
      </c>
      <c r="W295" s="49" t="s">
        <v>1742</v>
      </c>
    </row>
    <row r="296" spans="1:23" ht="13.8">
      <c r="A296" s="32" t="s">
        <v>86</v>
      </c>
      <c r="B296" s="30">
        <v>100201</v>
      </c>
      <c r="C296" s="33" t="s">
        <v>105</v>
      </c>
      <c r="D296" s="40" t="s">
        <v>2047</v>
      </c>
      <c r="E296" s="33" t="s">
        <v>166</v>
      </c>
      <c r="F296" s="41">
        <v>0</v>
      </c>
      <c r="G296" s="41">
        <v>0</v>
      </c>
      <c r="H296" s="41">
        <v>0</v>
      </c>
      <c r="I296" s="41">
        <v>0</v>
      </c>
      <c r="J296" s="41">
        <v>0</v>
      </c>
      <c r="K296" s="34" t="s">
        <v>189</v>
      </c>
      <c r="L296" s="30" t="s">
        <v>190</v>
      </c>
      <c r="M296" s="52" t="s">
        <v>407</v>
      </c>
      <c r="N296" s="55" t="s">
        <v>2253</v>
      </c>
      <c r="O296" s="33" t="s">
        <v>190</v>
      </c>
      <c r="P296" s="33" t="s">
        <v>1215</v>
      </c>
      <c r="Q296" s="35" t="s">
        <v>2044</v>
      </c>
      <c r="R296" s="49">
        <f t="shared" si="66"/>
        <v>0</v>
      </c>
      <c r="S296" s="48">
        <v>50</v>
      </c>
      <c r="T296" s="48">
        <v>100</v>
      </c>
      <c r="U296" s="48" t="s">
        <v>2044</v>
      </c>
      <c r="V296" s="48" t="s">
        <v>2044</v>
      </c>
      <c r="W296" s="49" t="s">
        <v>1740</v>
      </c>
    </row>
    <row r="297" spans="1:23" ht="13.8">
      <c r="A297" s="32" t="s">
        <v>86</v>
      </c>
      <c r="B297" s="30">
        <v>100201</v>
      </c>
      <c r="C297" s="33" t="s">
        <v>105</v>
      </c>
      <c r="D297" s="40" t="s">
        <v>2047</v>
      </c>
      <c r="E297" s="33" t="s">
        <v>166</v>
      </c>
      <c r="F297" s="41">
        <v>0</v>
      </c>
      <c r="G297" s="41">
        <v>0</v>
      </c>
      <c r="H297" s="41">
        <v>0</v>
      </c>
      <c r="I297" s="41">
        <v>0</v>
      </c>
      <c r="J297" s="41">
        <v>0</v>
      </c>
      <c r="K297" s="34" t="s">
        <v>189</v>
      </c>
      <c r="L297" s="30" t="s">
        <v>30</v>
      </c>
      <c r="M297" s="52" t="s">
        <v>408</v>
      </c>
      <c r="N297" s="55" t="s">
        <v>2254</v>
      </c>
      <c r="O297" s="33" t="s">
        <v>30</v>
      </c>
      <c r="P297" s="33" t="s">
        <v>1216</v>
      </c>
      <c r="Q297" s="35" t="s">
        <v>2044</v>
      </c>
      <c r="R297" s="49">
        <f t="shared" si="66"/>
        <v>0</v>
      </c>
      <c r="S297" s="48">
        <v>50</v>
      </c>
      <c r="T297" s="48">
        <v>50</v>
      </c>
      <c r="U297" s="48" t="s">
        <v>2044</v>
      </c>
      <c r="V297" s="48" t="s">
        <v>2044</v>
      </c>
      <c r="W297" s="49" t="s">
        <v>1742</v>
      </c>
    </row>
    <row r="298" spans="1:23" ht="13.8">
      <c r="A298" s="32" t="s">
        <v>86</v>
      </c>
      <c r="B298" s="30">
        <v>100201</v>
      </c>
      <c r="C298" s="33" t="s">
        <v>105</v>
      </c>
      <c r="D298" s="40" t="s">
        <v>2047</v>
      </c>
      <c r="E298" s="33" t="s">
        <v>166</v>
      </c>
      <c r="F298" s="41">
        <v>0</v>
      </c>
      <c r="G298" s="41">
        <v>0</v>
      </c>
      <c r="H298" s="41">
        <v>0</v>
      </c>
      <c r="I298" s="41">
        <v>0</v>
      </c>
      <c r="J298" s="41">
        <v>0</v>
      </c>
      <c r="K298" s="34" t="s">
        <v>189</v>
      </c>
      <c r="L298" s="30" t="s">
        <v>30</v>
      </c>
      <c r="M298" s="52" t="s">
        <v>409</v>
      </c>
      <c r="N298" s="55" t="s">
        <v>2255</v>
      </c>
      <c r="O298" s="33" t="s">
        <v>30</v>
      </c>
      <c r="P298" s="33" t="s">
        <v>1217</v>
      </c>
      <c r="Q298" s="35" t="s">
        <v>2044</v>
      </c>
      <c r="R298" s="49">
        <f t="shared" si="66"/>
        <v>0</v>
      </c>
      <c r="S298" s="48">
        <v>50</v>
      </c>
      <c r="T298" s="48">
        <v>100</v>
      </c>
      <c r="U298" s="48" t="s">
        <v>2044</v>
      </c>
      <c r="V298" s="48" t="s">
        <v>2044</v>
      </c>
      <c r="W298" s="49" t="s">
        <v>1740</v>
      </c>
    </row>
    <row r="299" spans="1:23" ht="13.8">
      <c r="A299" s="32" t="s">
        <v>86</v>
      </c>
      <c r="B299" s="30">
        <v>100201</v>
      </c>
      <c r="C299" s="33" t="s">
        <v>105</v>
      </c>
      <c r="D299" s="40" t="s">
        <v>2047</v>
      </c>
      <c r="E299" s="33" t="s">
        <v>163</v>
      </c>
      <c r="F299" s="41">
        <f>SUM(F300+F301)</f>
        <v>8000000</v>
      </c>
      <c r="G299" s="41">
        <f aca="true" t="shared" si="79" ref="G299:J299">SUM(G300+G301)</f>
        <v>9875728.43</v>
      </c>
      <c r="H299" s="41">
        <f t="shared" si="79"/>
        <v>0</v>
      </c>
      <c r="I299" s="41">
        <f t="shared" si="79"/>
        <v>0</v>
      </c>
      <c r="J299" s="41">
        <f t="shared" si="79"/>
        <v>0</v>
      </c>
      <c r="K299" s="34" t="s">
        <v>189</v>
      </c>
      <c r="L299" s="30" t="s">
        <v>190</v>
      </c>
      <c r="M299" s="52" t="s">
        <v>410</v>
      </c>
      <c r="N299" s="55" t="s">
        <v>2256</v>
      </c>
      <c r="O299" s="33" t="s">
        <v>190</v>
      </c>
      <c r="P299" s="33" t="s">
        <v>1218</v>
      </c>
      <c r="Q299" s="35" t="s">
        <v>2044</v>
      </c>
      <c r="R299" s="49">
        <f t="shared" si="66"/>
        <v>17875728.43</v>
      </c>
      <c r="S299" s="48">
        <v>0</v>
      </c>
      <c r="T299" s="48">
        <v>0</v>
      </c>
      <c r="U299" s="48" t="s">
        <v>2044</v>
      </c>
      <c r="V299" s="48" t="s">
        <v>2044</v>
      </c>
      <c r="W299" s="49" t="s">
        <v>1742</v>
      </c>
    </row>
    <row r="300" spans="1:23" ht="13.8">
      <c r="A300" s="32" t="s">
        <v>86</v>
      </c>
      <c r="B300" s="30">
        <v>100201</v>
      </c>
      <c r="C300" s="33" t="s">
        <v>105</v>
      </c>
      <c r="D300" s="40" t="s">
        <v>2047</v>
      </c>
      <c r="E300" s="33" t="s">
        <v>163</v>
      </c>
      <c r="F300" s="41">
        <v>8000000</v>
      </c>
      <c r="G300" s="41">
        <v>8000000</v>
      </c>
      <c r="H300" s="41">
        <v>0</v>
      </c>
      <c r="I300" s="41">
        <v>0</v>
      </c>
      <c r="J300" s="41">
        <v>0</v>
      </c>
      <c r="K300" s="34" t="s">
        <v>189</v>
      </c>
      <c r="L300" s="30" t="s">
        <v>30</v>
      </c>
      <c r="M300" s="52" t="s">
        <v>411</v>
      </c>
      <c r="N300" s="55" t="s">
        <v>2257</v>
      </c>
      <c r="O300" s="33" t="s">
        <v>30</v>
      </c>
      <c r="P300" s="33" t="s">
        <v>1219</v>
      </c>
      <c r="Q300" s="35" t="s">
        <v>2044</v>
      </c>
      <c r="R300" s="49">
        <f t="shared" si="66"/>
        <v>16000000</v>
      </c>
      <c r="S300" s="48">
        <v>0</v>
      </c>
      <c r="T300" s="48">
        <v>0</v>
      </c>
      <c r="U300" s="48" t="s">
        <v>2044</v>
      </c>
      <c r="V300" s="48" t="s">
        <v>2044</v>
      </c>
      <c r="W300" s="49" t="s">
        <v>1740</v>
      </c>
    </row>
    <row r="301" spans="1:23" ht="13.8">
      <c r="A301" s="32" t="s">
        <v>86</v>
      </c>
      <c r="B301" s="30">
        <v>100201</v>
      </c>
      <c r="C301" s="33" t="s">
        <v>105</v>
      </c>
      <c r="D301" s="40" t="s">
        <v>2047</v>
      </c>
      <c r="E301" s="33" t="s">
        <v>163</v>
      </c>
      <c r="F301" s="41">
        <v>0</v>
      </c>
      <c r="G301" s="41">
        <v>1875728.43</v>
      </c>
      <c r="H301" s="41">
        <v>0</v>
      </c>
      <c r="I301" s="41">
        <v>0</v>
      </c>
      <c r="J301" s="41">
        <v>0</v>
      </c>
      <c r="K301" s="34" t="s">
        <v>189</v>
      </c>
      <c r="L301" s="30" t="s">
        <v>30</v>
      </c>
      <c r="M301" s="52" t="s">
        <v>412</v>
      </c>
      <c r="N301" s="55" t="s">
        <v>2258</v>
      </c>
      <c r="O301" s="33" t="s">
        <v>30</v>
      </c>
      <c r="P301" s="33" t="s">
        <v>1220</v>
      </c>
      <c r="Q301" s="35" t="s">
        <v>2044</v>
      </c>
      <c r="R301" s="49">
        <f t="shared" si="66"/>
        <v>1875728.43</v>
      </c>
      <c r="S301" s="48">
        <v>0</v>
      </c>
      <c r="T301" s="48">
        <v>0</v>
      </c>
      <c r="U301" s="48" t="s">
        <v>2044</v>
      </c>
      <c r="V301" s="48" t="s">
        <v>2044</v>
      </c>
      <c r="W301" s="49" t="s">
        <v>1742</v>
      </c>
    </row>
    <row r="302" spans="1:23" ht="13.8">
      <c r="A302" s="32" t="s">
        <v>86</v>
      </c>
      <c r="B302" s="30">
        <v>100201</v>
      </c>
      <c r="C302" s="33" t="s">
        <v>105</v>
      </c>
      <c r="D302" s="40" t="s">
        <v>2047</v>
      </c>
      <c r="E302" s="33" t="s">
        <v>166</v>
      </c>
      <c r="F302" s="41">
        <v>0</v>
      </c>
      <c r="G302" s="41">
        <v>0</v>
      </c>
      <c r="H302" s="41">
        <v>0</v>
      </c>
      <c r="I302" s="41">
        <v>0</v>
      </c>
      <c r="J302" s="41">
        <v>0</v>
      </c>
      <c r="K302" s="34" t="s">
        <v>189</v>
      </c>
      <c r="L302" s="30" t="s">
        <v>190</v>
      </c>
      <c r="M302" s="52" t="s">
        <v>413</v>
      </c>
      <c r="N302" s="55" t="s">
        <v>2259</v>
      </c>
      <c r="O302" s="33" t="s">
        <v>190</v>
      </c>
      <c r="P302" s="33" t="s">
        <v>1221</v>
      </c>
      <c r="Q302" s="35" t="s">
        <v>2044</v>
      </c>
      <c r="R302" s="49">
        <f t="shared" si="66"/>
        <v>0</v>
      </c>
      <c r="S302" s="48">
        <v>50</v>
      </c>
      <c r="T302" s="48">
        <v>50</v>
      </c>
      <c r="U302" s="48" t="s">
        <v>2044</v>
      </c>
      <c r="V302" s="48" t="s">
        <v>2044</v>
      </c>
      <c r="W302" s="49" t="s">
        <v>1740</v>
      </c>
    </row>
    <row r="303" spans="1:23" ht="13.8">
      <c r="A303" s="32" t="s">
        <v>86</v>
      </c>
      <c r="B303" s="30">
        <v>100201</v>
      </c>
      <c r="C303" s="33" t="s">
        <v>105</v>
      </c>
      <c r="D303" s="40" t="s">
        <v>2047</v>
      </c>
      <c r="E303" s="33" t="s">
        <v>166</v>
      </c>
      <c r="F303" s="41">
        <v>0</v>
      </c>
      <c r="G303" s="41">
        <v>0</v>
      </c>
      <c r="H303" s="41">
        <v>0</v>
      </c>
      <c r="I303" s="41">
        <v>0</v>
      </c>
      <c r="J303" s="41">
        <v>0</v>
      </c>
      <c r="K303" s="34" t="s">
        <v>189</v>
      </c>
      <c r="L303" s="30" t="s">
        <v>30</v>
      </c>
      <c r="M303" s="52" t="s">
        <v>414</v>
      </c>
      <c r="N303" s="55" t="s">
        <v>2260</v>
      </c>
      <c r="O303" s="33" t="s">
        <v>30</v>
      </c>
      <c r="P303" s="33" t="s">
        <v>1222</v>
      </c>
      <c r="Q303" s="35" t="s">
        <v>2044</v>
      </c>
      <c r="R303" s="49">
        <f t="shared" si="66"/>
        <v>0</v>
      </c>
      <c r="S303" s="48">
        <v>0</v>
      </c>
      <c r="T303" s="48">
        <v>80</v>
      </c>
      <c r="U303" s="48" t="s">
        <v>2044</v>
      </c>
      <c r="V303" s="48" t="s">
        <v>2044</v>
      </c>
      <c r="W303" s="49" t="s">
        <v>1742</v>
      </c>
    </row>
    <row r="304" spans="1:23" ht="13.8">
      <c r="A304" s="32" t="s">
        <v>86</v>
      </c>
      <c r="B304" s="30">
        <v>100201</v>
      </c>
      <c r="C304" s="33" t="s">
        <v>105</v>
      </c>
      <c r="D304" s="40" t="s">
        <v>2047</v>
      </c>
      <c r="E304" s="33" t="s">
        <v>163</v>
      </c>
      <c r="F304" s="41">
        <v>0</v>
      </c>
      <c r="G304" s="41">
        <v>0</v>
      </c>
      <c r="H304" s="41">
        <v>0</v>
      </c>
      <c r="I304" s="41">
        <v>0</v>
      </c>
      <c r="J304" s="41">
        <v>0</v>
      </c>
      <c r="K304" s="34" t="s">
        <v>189</v>
      </c>
      <c r="L304" s="30" t="s">
        <v>30</v>
      </c>
      <c r="M304" s="52" t="s">
        <v>415</v>
      </c>
      <c r="N304" s="55" t="s">
        <v>2261</v>
      </c>
      <c r="O304" s="33" t="s">
        <v>30</v>
      </c>
      <c r="P304" s="33" t="s">
        <v>1223</v>
      </c>
      <c r="Q304" s="35" t="s">
        <v>2044</v>
      </c>
      <c r="R304" s="49">
        <f t="shared" si="66"/>
        <v>0</v>
      </c>
      <c r="S304" s="48">
        <v>0</v>
      </c>
      <c r="T304" s="48">
        <v>100</v>
      </c>
      <c r="U304" s="48" t="s">
        <v>2044</v>
      </c>
      <c r="V304" s="48" t="s">
        <v>2044</v>
      </c>
      <c r="W304" s="49" t="s">
        <v>1740</v>
      </c>
    </row>
    <row r="305" spans="1:23" ht="13.8">
      <c r="A305" s="32" t="s">
        <v>86</v>
      </c>
      <c r="B305" s="30">
        <v>100202</v>
      </c>
      <c r="C305" s="33" t="s">
        <v>106</v>
      </c>
      <c r="D305" s="40" t="s">
        <v>2047</v>
      </c>
      <c r="E305" s="33" t="s">
        <v>144</v>
      </c>
      <c r="F305" s="41">
        <v>63000000</v>
      </c>
      <c r="G305" s="41">
        <v>136607091.31</v>
      </c>
      <c r="H305" s="41">
        <v>32065278.63</v>
      </c>
      <c r="I305" s="41">
        <v>29067108.45</v>
      </c>
      <c r="J305" s="41">
        <v>29067108.45</v>
      </c>
      <c r="K305" s="34" t="s">
        <v>189</v>
      </c>
      <c r="L305" s="30" t="s">
        <v>27</v>
      </c>
      <c r="M305" s="52" t="s">
        <v>416</v>
      </c>
      <c r="N305" s="55" t="s">
        <v>416</v>
      </c>
      <c r="O305" s="33" t="s">
        <v>27</v>
      </c>
      <c r="P305" s="33" t="s">
        <v>1224</v>
      </c>
      <c r="Q305" s="35" t="s">
        <v>2044</v>
      </c>
      <c r="R305" s="47">
        <v>0</v>
      </c>
      <c r="S305" s="48">
        <v>0</v>
      </c>
      <c r="T305" s="48">
        <v>0</v>
      </c>
      <c r="U305" s="48" t="s">
        <v>2044</v>
      </c>
      <c r="V305" s="48" t="s">
        <v>2044</v>
      </c>
      <c r="W305" s="49" t="s">
        <v>1742</v>
      </c>
    </row>
    <row r="306" spans="1:23" ht="13.8">
      <c r="A306" s="32" t="s">
        <v>86</v>
      </c>
      <c r="B306" s="30">
        <v>100202</v>
      </c>
      <c r="C306" s="33" t="s">
        <v>106</v>
      </c>
      <c r="D306" s="40" t="s">
        <v>2047</v>
      </c>
      <c r="E306" s="33" t="s">
        <v>144</v>
      </c>
      <c r="F306" s="41">
        <f>F307+F311+F313</f>
        <v>63000000</v>
      </c>
      <c r="G306" s="41">
        <f aca="true" t="shared" si="80" ref="G306:J306">G307+G311+G313</f>
        <v>136607091.31</v>
      </c>
      <c r="H306" s="41">
        <f t="shared" si="80"/>
        <v>32065278.63</v>
      </c>
      <c r="I306" s="41">
        <f t="shared" si="80"/>
        <v>29067108.45</v>
      </c>
      <c r="J306" s="41">
        <f t="shared" si="80"/>
        <v>29067108.45</v>
      </c>
      <c r="K306" s="34" t="s">
        <v>189</v>
      </c>
      <c r="L306" s="30" t="s">
        <v>191</v>
      </c>
      <c r="M306" s="52" t="s">
        <v>416</v>
      </c>
      <c r="N306" s="55" t="s">
        <v>416</v>
      </c>
      <c r="O306" s="33" t="s">
        <v>191</v>
      </c>
      <c r="P306" s="33" t="s">
        <v>1224</v>
      </c>
      <c r="Q306" s="35" t="s">
        <v>2044</v>
      </c>
      <c r="R306" s="47">
        <v>0</v>
      </c>
      <c r="S306" s="48">
        <v>0</v>
      </c>
      <c r="T306" s="48">
        <v>0</v>
      </c>
      <c r="U306" s="48" t="s">
        <v>2044</v>
      </c>
      <c r="V306" s="48" t="s">
        <v>2044</v>
      </c>
      <c r="W306" s="49" t="s">
        <v>1742</v>
      </c>
    </row>
    <row r="307" spans="1:23" ht="13.8">
      <c r="A307" s="32" t="s">
        <v>86</v>
      </c>
      <c r="B307" s="30">
        <v>100202</v>
      </c>
      <c r="C307" s="33" t="s">
        <v>106</v>
      </c>
      <c r="D307" s="40" t="s">
        <v>2047</v>
      </c>
      <c r="E307" s="33" t="s">
        <v>144</v>
      </c>
      <c r="F307" s="41">
        <f>F308+F309+F310</f>
        <v>50000000</v>
      </c>
      <c r="G307" s="41">
        <f aca="true" t="shared" si="81" ref="G307:J307">G308+G309+G310</f>
        <v>100713603.3</v>
      </c>
      <c r="H307" s="41">
        <f t="shared" si="81"/>
        <v>1390532.57</v>
      </c>
      <c r="I307" s="41">
        <f t="shared" si="81"/>
        <v>1390532.57</v>
      </c>
      <c r="J307" s="41">
        <f t="shared" si="81"/>
        <v>1390532.57</v>
      </c>
      <c r="K307" s="34" t="s">
        <v>189</v>
      </c>
      <c r="L307" s="30" t="s">
        <v>190</v>
      </c>
      <c r="M307" s="52" t="s">
        <v>416</v>
      </c>
      <c r="N307" s="55" t="s">
        <v>2262</v>
      </c>
      <c r="O307" s="33" t="s">
        <v>190</v>
      </c>
      <c r="P307" s="33" t="s">
        <v>1224</v>
      </c>
      <c r="Q307" s="35" t="s">
        <v>2044</v>
      </c>
      <c r="R307" s="49">
        <f aca="true" t="shared" si="82" ref="R307">SUM(F307:K307)</f>
        <v>154885201.01</v>
      </c>
      <c r="S307" s="48">
        <v>79.15</v>
      </c>
      <c r="T307" s="48">
        <v>11.31</v>
      </c>
      <c r="U307" s="48" t="s">
        <v>2044</v>
      </c>
      <c r="V307" s="48" t="s">
        <v>2044</v>
      </c>
      <c r="W307" s="49" t="s">
        <v>1742</v>
      </c>
    </row>
    <row r="308" spans="1:23" ht="13.8">
      <c r="A308" s="32" t="s">
        <v>86</v>
      </c>
      <c r="B308" s="30">
        <v>100202</v>
      </c>
      <c r="C308" s="33" t="s">
        <v>106</v>
      </c>
      <c r="D308" s="40" t="s">
        <v>2047</v>
      </c>
      <c r="E308" s="33" t="s">
        <v>144</v>
      </c>
      <c r="F308" s="41">
        <v>50000000</v>
      </c>
      <c r="G308" s="41">
        <v>0</v>
      </c>
      <c r="H308" s="41">
        <v>0</v>
      </c>
      <c r="I308" s="41">
        <v>0</v>
      </c>
      <c r="J308" s="41">
        <v>0</v>
      </c>
      <c r="K308" s="34" t="s">
        <v>189</v>
      </c>
      <c r="L308" s="30" t="s">
        <v>30</v>
      </c>
      <c r="M308" s="52" t="s">
        <v>416</v>
      </c>
      <c r="N308" s="55" t="s">
        <v>416</v>
      </c>
      <c r="O308" s="33" t="s">
        <v>30</v>
      </c>
      <c r="P308" s="33" t="s">
        <v>1224</v>
      </c>
      <c r="Q308" s="35" t="s">
        <v>2044</v>
      </c>
      <c r="R308" s="49">
        <f t="shared" si="66"/>
        <v>50000000</v>
      </c>
      <c r="S308" s="48">
        <v>79.15</v>
      </c>
      <c r="T308" s="48">
        <v>11.31</v>
      </c>
      <c r="U308" s="48" t="s">
        <v>2044</v>
      </c>
      <c r="V308" s="48" t="s">
        <v>2044</v>
      </c>
      <c r="W308" s="49" t="s">
        <v>1742</v>
      </c>
    </row>
    <row r="309" spans="1:23" ht="13.8">
      <c r="A309" s="32" t="s">
        <v>86</v>
      </c>
      <c r="B309" s="30">
        <v>100202</v>
      </c>
      <c r="C309" s="33" t="s">
        <v>106</v>
      </c>
      <c r="D309" s="40" t="s">
        <v>2047</v>
      </c>
      <c r="E309" s="33" t="s">
        <v>144</v>
      </c>
      <c r="F309" s="41">
        <v>0</v>
      </c>
      <c r="G309" s="41">
        <v>100000000</v>
      </c>
      <c r="H309" s="41">
        <v>676929.28</v>
      </c>
      <c r="I309" s="41">
        <v>676929.28</v>
      </c>
      <c r="J309" s="41">
        <v>676929.28</v>
      </c>
      <c r="K309" s="34" t="s">
        <v>189</v>
      </c>
      <c r="L309" s="30" t="s">
        <v>30</v>
      </c>
      <c r="M309" s="52" t="s">
        <v>417</v>
      </c>
      <c r="N309" s="55" t="s">
        <v>2263</v>
      </c>
      <c r="O309" s="33" t="s">
        <v>30</v>
      </c>
      <c r="P309" s="33" t="s">
        <v>1225</v>
      </c>
      <c r="Q309" s="35" t="s">
        <v>2044</v>
      </c>
      <c r="R309" s="49">
        <f t="shared" si="66"/>
        <v>102030787.84</v>
      </c>
      <c r="S309" s="48">
        <v>79.15</v>
      </c>
      <c r="T309" s="48">
        <v>79.15</v>
      </c>
      <c r="U309" s="48" t="s">
        <v>2044</v>
      </c>
      <c r="V309" s="48" t="s">
        <v>2044</v>
      </c>
      <c r="W309" s="49" t="s">
        <v>1740</v>
      </c>
    </row>
    <row r="310" spans="1:23" ht="13.8">
      <c r="A310" s="32" t="s">
        <v>86</v>
      </c>
      <c r="B310" s="30">
        <v>100202</v>
      </c>
      <c r="C310" s="33" t="s">
        <v>106</v>
      </c>
      <c r="D310" s="40" t="s">
        <v>2047</v>
      </c>
      <c r="E310" s="33" t="s">
        <v>163</v>
      </c>
      <c r="F310" s="41">
        <v>0</v>
      </c>
      <c r="G310" s="41">
        <v>713603.3</v>
      </c>
      <c r="H310" s="41">
        <v>713603.29</v>
      </c>
      <c r="I310" s="41">
        <v>713603.29</v>
      </c>
      <c r="J310" s="41">
        <v>713603.29</v>
      </c>
      <c r="K310" s="34" t="s">
        <v>189</v>
      </c>
      <c r="L310" s="30" t="s">
        <v>30</v>
      </c>
      <c r="M310" s="52" t="s">
        <v>418</v>
      </c>
      <c r="N310" s="55" t="s">
        <v>2264</v>
      </c>
      <c r="O310" s="33" t="s">
        <v>30</v>
      </c>
      <c r="P310" s="33" t="s">
        <v>1226</v>
      </c>
      <c r="Q310" s="35" t="s">
        <v>2044</v>
      </c>
      <c r="R310" s="49">
        <f t="shared" si="66"/>
        <v>2854413.17</v>
      </c>
      <c r="S310" s="48">
        <v>100</v>
      </c>
      <c r="T310" s="48">
        <v>100</v>
      </c>
      <c r="U310" s="48" t="s">
        <v>2044</v>
      </c>
      <c r="V310" s="48" t="s">
        <v>2044</v>
      </c>
      <c r="W310" s="49" t="s">
        <v>1740</v>
      </c>
    </row>
    <row r="311" spans="1:23" ht="27.6">
      <c r="A311" s="32" t="s">
        <v>86</v>
      </c>
      <c r="B311" s="30">
        <v>100202</v>
      </c>
      <c r="C311" s="33" t="s">
        <v>106</v>
      </c>
      <c r="D311" s="40" t="s">
        <v>2047</v>
      </c>
      <c r="E311" s="33" t="s">
        <v>144</v>
      </c>
      <c r="F311" s="41">
        <f>F312</f>
        <v>5000000</v>
      </c>
      <c r="G311" s="41">
        <f aca="true" t="shared" si="83" ref="G311:J311">G312</f>
        <v>0</v>
      </c>
      <c r="H311" s="41">
        <f t="shared" si="83"/>
        <v>0</v>
      </c>
      <c r="I311" s="41">
        <f t="shared" si="83"/>
        <v>0</v>
      </c>
      <c r="J311" s="41">
        <f t="shared" si="83"/>
        <v>0</v>
      </c>
      <c r="K311" s="34" t="s">
        <v>189</v>
      </c>
      <c r="L311" s="30" t="s">
        <v>190</v>
      </c>
      <c r="M311" s="52" t="s">
        <v>419</v>
      </c>
      <c r="N311" s="55" t="s">
        <v>2265</v>
      </c>
      <c r="O311" s="33" t="s">
        <v>190</v>
      </c>
      <c r="P311" s="33" t="s">
        <v>1227</v>
      </c>
      <c r="Q311" s="35" t="s">
        <v>2044</v>
      </c>
      <c r="R311" s="49">
        <f aca="true" t="shared" si="84" ref="R311:R314">SUM(F311:K311)</f>
        <v>5000000</v>
      </c>
      <c r="S311" s="48">
        <v>75</v>
      </c>
      <c r="T311" s="48">
        <v>0.2</v>
      </c>
      <c r="U311" s="48" t="s">
        <v>2044</v>
      </c>
      <c r="V311" s="48" t="s">
        <v>2044</v>
      </c>
      <c r="W311" s="49" t="s">
        <v>1743</v>
      </c>
    </row>
    <row r="312" spans="1:23" ht="13.8">
      <c r="A312" s="32" t="s">
        <v>86</v>
      </c>
      <c r="B312" s="30">
        <v>100202</v>
      </c>
      <c r="C312" s="33" t="s">
        <v>106</v>
      </c>
      <c r="D312" s="40" t="s">
        <v>2047</v>
      </c>
      <c r="E312" s="33" t="s">
        <v>144</v>
      </c>
      <c r="F312" s="41">
        <v>5000000</v>
      </c>
      <c r="G312" s="41">
        <v>0</v>
      </c>
      <c r="H312" s="41">
        <v>0</v>
      </c>
      <c r="I312" s="41">
        <v>0</v>
      </c>
      <c r="J312" s="41">
        <v>0</v>
      </c>
      <c r="K312" s="34" t="s">
        <v>189</v>
      </c>
      <c r="L312" s="30" t="s">
        <v>30</v>
      </c>
      <c r="M312" s="52" t="s">
        <v>420</v>
      </c>
      <c r="N312" s="55" t="s">
        <v>2266</v>
      </c>
      <c r="O312" s="33" t="s">
        <v>30</v>
      </c>
      <c r="P312" s="33" t="s">
        <v>1228</v>
      </c>
      <c r="Q312" s="35" t="s">
        <v>2044</v>
      </c>
      <c r="R312" s="49">
        <f t="shared" si="84"/>
        <v>5000000</v>
      </c>
      <c r="S312" s="48">
        <v>75</v>
      </c>
      <c r="T312" s="48">
        <v>75</v>
      </c>
      <c r="U312" s="48" t="s">
        <v>2044</v>
      </c>
      <c r="V312" s="48" t="s">
        <v>2044</v>
      </c>
      <c r="W312" s="49" t="s">
        <v>1740</v>
      </c>
    </row>
    <row r="313" spans="1:23" ht="13.8">
      <c r="A313" s="32" t="s">
        <v>86</v>
      </c>
      <c r="B313" s="30">
        <v>100202</v>
      </c>
      <c r="C313" s="33" t="s">
        <v>106</v>
      </c>
      <c r="D313" s="40" t="s">
        <v>2047</v>
      </c>
      <c r="E313" s="33" t="s">
        <v>144</v>
      </c>
      <c r="F313" s="41">
        <f>F314+F315+F316+F317+F318</f>
        <v>8000000</v>
      </c>
      <c r="G313" s="41">
        <f>G314+G315+G316+G317+G318</f>
        <v>35893488.010000005</v>
      </c>
      <c r="H313" s="41">
        <f aca="true" t="shared" si="85" ref="H313:J313">H314+H315+H316+H317+H318</f>
        <v>30674746.06</v>
      </c>
      <c r="I313" s="41">
        <f t="shared" si="85"/>
        <v>27676575.88</v>
      </c>
      <c r="J313" s="41">
        <f t="shared" si="85"/>
        <v>27676575.88</v>
      </c>
      <c r="K313" s="34" t="s">
        <v>189</v>
      </c>
      <c r="L313" s="30" t="s">
        <v>190</v>
      </c>
      <c r="M313" s="52" t="s">
        <v>421</v>
      </c>
      <c r="N313" s="55" t="s">
        <v>2267</v>
      </c>
      <c r="O313" s="33" t="s">
        <v>190</v>
      </c>
      <c r="P313" s="33" t="s">
        <v>1229</v>
      </c>
      <c r="Q313" s="35" t="s">
        <v>2044</v>
      </c>
      <c r="R313" s="49">
        <f aca="true" t="shared" si="86" ref="R313">SUM(F313:K313)</f>
        <v>129921385.83</v>
      </c>
      <c r="S313" s="48">
        <v>75</v>
      </c>
      <c r="T313" s="48">
        <v>56.5</v>
      </c>
      <c r="U313" s="48" t="s">
        <v>2044</v>
      </c>
      <c r="V313" s="48" t="s">
        <v>2044</v>
      </c>
      <c r="W313" s="49" t="s">
        <v>1740</v>
      </c>
    </row>
    <row r="314" spans="1:23" ht="13.8">
      <c r="A314" s="32" t="s">
        <v>86</v>
      </c>
      <c r="B314" s="30">
        <v>100202</v>
      </c>
      <c r="C314" s="33" t="s">
        <v>106</v>
      </c>
      <c r="D314" s="40" t="s">
        <v>2047</v>
      </c>
      <c r="E314" s="33" t="s">
        <v>144</v>
      </c>
      <c r="F314" s="41">
        <v>0</v>
      </c>
      <c r="G314" s="41">
        <v>1000000</v>
      </c>
      <c r="H314" s="41">
        <v>0</v>
      </c>
      <c r="I314" s="41">
        <v>0</v>
      </c>
      <c r="J314" s="41">
        <v>0</v>
      </c>
      <c r="K314" s="34" t="s">
        <v>189</v>
      </c>
      <c r="L314" s="30" t="s">
        <v>30</v>
      </c>
      <c r="M314" s="52" t="s">
        <v>421</v>
      </c>
      <c r="N314" s="55" t="s">
        <v>421</v>
      </c>
      <c r="O314" s="33" t="s">
        <v>30</v>
      </c>
      <c r="P314" s="33" t="s">
        <v>1229</v>
      </c>
      <c r="Q314" s="35" t="s">
        <v>2044</v>
      </c>
      <c r="R314" s="49">
        <f t="shared" si="84"/>
        <v>1000000</v>
      </c>
      <c r="S314" s="48">
        <v>75</v>
      </c>
      <c r="T314" s="48">
        <v>56.5</v>
      </c>
      <c r="U314" s="48" t="s">
        <v>2044</v>
      </c>
      <c r="V314" s="48" t="s">
        <v>2044</v>
      </c>
      <c r="W314" s="49" t="s">
        <v>1740</v>
      </c>
    </row>
    <row r="315" spans="1:23" ht="13.8">
      <c r="A315" s="32" t="s">
        <v>86</v>
      </c>
      <c r="B315" s="30">
        <v>100202</v>
      </c>
      <c r="C315" s="33" t="s">
        <v>106</v>
      </c>
      <c r="D315" s="40" t="s">
        <v>2047</v>
      </c>
      <c r="E315" s="33" t="s">
        <v>144</v>
      </c>
      <c r="F315" s="41">
        <v>0</v>
      </c>
      <c r="G315" s="41">
        <v>235582.14</v>
      </c>
      <c r="H315" s="41">
        <v>200988.29</v>
      </c>
      <c r="I315" s="41">
        <v>200988.29</v>
      </c>
      <c r="J315" s="41">
        <v>200988.29</v>
      </c>
      <c r="K315" s="34" t="s">
        <v>189</v>
      </c>
      <c r="L315" s="30" t="s">
        <v>30</v>
      </c>
      <c r="M315" s="52" t="s">
        <v>106</v>
      </c>
      <c r="N315" s="55" t="s">
        <v>106</v>
      </c>
      <c r="O315" s="33" t="s">
        <v>30</v>
      </c>
      <c r="P315" s="33" t="s">
        <v>1872</v>
      </c>
      <c r="Q315" s="35" t="s">
        <v>2044</v>
      </c>
      <c r="R315" s="49">
        <v>0</v>
      </c>
      <c r="S315" s="48">
        <v>0</v>
      </c>
      <c r="T315" s="48">
        <v>0</v>
      </c>
      <c r="U315" s="48" t="s">
        <v>2044</v>
      </c>
      <c r="V315" s="48" t="s">
        <v>2044</v>
      </c>
      <c r="W315" s="49" t="s">
        <v>1740</v>
      </c>
    </row>
    <row r="316" spans="1:23" ht="13.8">
      <c r="A316" s="32" t="s">
        <v>86</v>
      </c>
      <c r="B316" s="30">
        <v>100202</v>
      </c>
      <c r="C316" s="33" t="s">
        <v>106</v>
      </c>
      <c r="D316" s="40" t="s">
        <v>2047</v>
      </c>
      <c r="E316" s="33" t="s">
        <v>144</v>
      </c>
      <c r="F316" s="41">
        <v>8000000</v>
      </c>
      <c r="G316" s="41">
        <v>8000000</v>
      </c>
      <c r="H316" s="41">
        <v>5175108.74</v>
      </c>
      <c r="I316" s="41">
        <v>2176938.56</v>
      </c>
      <c r="J316" s="41">
        <v>2176938.56</v>
      </c>
      <c r="K316" s="34" t="s">
        <v>189</v>
      </c>
      <c r="L316" s="30" t="s">
        <v>30</v>
      </c>
      <c r="M316" s="52" t="s">
        <v>422</v>
      </c>
      <c r="N316" s="55" t="s">
        <v>2268</v>
      </c>
      <c r="O316" s="33" t="s">
        <v>30</v>
      </c>
      <c r="P316" s="33" t="s">
        <v>1230</v>
      </c>
      <c r="Q316" s="35" t="s">
        <v>2044</v>
      </c>
      <c r="R316" s="49">
        <f aca="true" t="shared" si="87" ref="R316:R385">SUM(F316:K316)</f>
        <v>25528985.86</v>
      </c>
      <c r="S316" s="48">
        <v>49.98</v>
      </c>
      <c r="T316" s="48">
        <v>49.98</v>
      </c>
      <c r="U316" s="48" t="s">
        <v>2044</v>
      </c>
      <c r="V316" s="48" t="s">
        <v>2044</v>
      </c>
      <c r="W316" s="49" t="s">
        <v>1740</v>
      </c>
    </row>
    <row r="317" spans="1:23" ht="13.8">
      <c r="A317" s="32" t="s">
        <v>86</v>
      </c>
      <c r="B317" s="30">
        <v>100202</v>
      </c>
      <c r="C317" s="33" t="s">
        <v>106</v>
      </c>
      <c r="D317" s="40" t="s">
        <v>2047</v>
      </c>
      <c r="E317" s="33" t="s">
        <v>144</v>
      </c>
      <c r="F317" s="41">
        <v>0</v>
      </c>
      <c r="G317" s="41">
        <v>26207466.1</v>
      </c>
      <c r="H317" s="41">
        <v>24848209.259999998</v>
      </c>
      <c r="I317" s="41">
        <v>24848209.259999998</v>
      </c>
      <c r="J317" s="41">
        <v>24848209.259999998</v>
      </c>
      <c r="K317" s="34" t="s">
        <v>189</v>
      </c>
      <c r="L317" s="30" t="s">
        <v>30</v>
      </c>
      <c r="M317" s="52" t="s">
        <v>194</v>
      </c>
      <c r="N317" s="55" t="s">
        <v>2049</v>
      </c>
      <c r="O317" s="33" t="s">
        <v>30</v>
      </c>
      <c r="P317" s="33" t="s">
        <v>1071</v>
      </c>
      <c r="Q317" s="35" t="s">
        <v>2044</v>
      </c>
      <c r="R317" s="49">
        <f t="shared" si="87"/>
        <v>100752093.88</v>
      </c>
      <c r="S317" s="48">
        <v>40</v>
      </c>
      <c r="T317" s="48">
        <v>40</v>
      </c>
      <c r="U317" s="48" t="s">
        <v>2044</v>
      </c>
      <c r="V317" s="48" t="s">
        <v>2044</v>
      </c>
      <c r="W317" s="49" t="s">
        <v>1740</v>
      </c>
    </row>
    <row r="318" spans="1:23" ht="13.8">
      <c r="A318" s="32" t="s">
        <v>86</v>
      </c>
      <c r="B318" s="30">
        <v>100202</v>
      </c>
      <c r="C318" s="33" t="s">
        <v>106</v>
      </c>
      <c r="D318" s="40" t="s">
        <v>2047</v>
      </c>
      <c r="E318" s="33" t="s">
        <v>159</v>
      </c>
      <c r="F318" s="41">
        <v>0</v>
      </c>
      <c r="G318" s="41">
        <v>450439.77</v>
      </c>
      <c r="H318" s="41">
        <v>450439.77</v>
      </c>
      <c r="I318" s="41">
        <v>450439.77</v>
      </c>
      <c r="J318" s="41">
        <v>450439.77</v>
      </c>
      <c r="K318" s="34" t="s">
        <v>189</v>
      </c>
      <c r="L318" s="30" t="s">
        <v>30</v>
      </c>
      <c r="M318" s="52" t="s">
        <v>1763</v>
      </c>
      <c r="N318" s="55" t="s">
        <v>2049</v>
      </c>
      <c r="O318" s="33" t="s">
        <v>30</v>
      </c>
      <c r="P318" s="33" t="s">
        <v>1071</v>
      </c>
      <c r="Q318" s="35" t="s">
        <v>2044</v>
      </c>
      <c r="R318" s="49">
        <f t="shared" si="87"/>
        <v>1801759.08</v>
      </c>
      <c r="S318" s="48">
        <v>100</v>
      </c>
      <c r="T318" s="48">
        <v>100</v>
      </c>
      <c r="U318" s="48" t="s">
        <v>2044</v>
      </c>
      <c r="V318" s="48" t="s">
        <v>2044</v>
      </c>
      <c r="W318" s="49" t="s">
        <v>1740</v>
      </c>
    </row>
    <row r="319" spans="1:23" ht="13.8">
      <c r="A319" s="32" t="s">
        <v>86</v>
      </c>
      <c r="B319" s="30">
        <v>100203</v>
      </c>
      <c r="C319" s="33" t="s">
        <v>107</v>
      </c>
      <c r="D319" s="40" t="s">
        <v>2047</v>
      </c>
      <c r="E319" s="33" t="s">
        <v>167</v>
      </c>
      <c r="F319" s="41">
        <f>F320</f>
        <v>4410000</v>
      </c>
      <c r="G319" s="41">
        <f aca="true" t="shared" si="88" ref="G319:J319">G320</f>
        <v>4410000</v>
      </c>
      <c r="H319" s="41">
        <f t="shared" si="88"/>
        <v>4410000</v>
      </c>
      <c r="I319" s="41">
        <f t="shared" si="88"/>
        <v>4410000</v>
      </c>
      <c r="J319" s="41">
        <f t="shared" si="88"/>
        <v>4410000</v>
      </c>
      <c r="K319" s="34" t="s">
        <v>189</v>
      </c>
      <c r="L319" s="30" t="s">
        <v>27</v>
      </c>
      <c r="M319" s="52" t="s">
        <v>423</v>
      </c>
      <c r="N319" s="55" t="s">
        <v>423</v>
      </c>
      <c r="O319" s="33" t="s">
        <v>27</v>
      </c>
      <c r="P319" s="33" t="s">
        <v>1231</v>
      </c>
      <c r="Q319" s="35" t="s">
        <v>2044</v>
      </c>
      <c r="R319" s="47">
        <v>0</v>
      </c>
      <c r="S319" s="48">
        <v>0</v>
      </c>
      <c r="T319" s="48">
        <v>0</v>
      </c>
      <c r="U319" s="48" t="s">
        <v>2044</v>
      </c>
      <c r="V319" s="48" t="s">
        <v>2044</v>
      </c>
      <c r="W319" s="49" t="s">
        <v>1742</v>
      </c>
    </row>
    <row r="320" spans="1:23" ht="13.8">
      <c r="A320" s="32" t="s">
        <v>86</v>
      </c>
      <c r="B320" s="30">
        <v>100203</v>
      </c>
      <c r="C320" s="33" t="s">
        <v>107</v>
      </c>
      <c r="D320" s="40" t="s">
        <v>2047</v>
      </c>
      <c r="E320" s="33" t="s">
        <v>167</v>
      </c>
      <c r="F320" s="41">
        <f>F321+F324+F327+F330+F333+F336</f>
        <v>4410000</v>
      </c>
      <c r="G320" s="41">
        <f aca="true" t="shared" si="89" ref="G320:J320">G321+G324+G327+G330+G333+G336</f>
        <v>4410000</v>
      </c>
      <c r="H320" s="41">
        <f t="shared" si="89"/>
        <v>4410000</v>
      </c>
      <c r="I320" s="41">
        <f t="shared" si="89"/>
        <v>4410000</v>
      </c>
      <c r="J320" s="41">
        <f t="shared" si="89"/>
        <v>4410000</v>
      </c>
      <c r="K320" s="34" t="s">
        <v>189</v>
      </c>
      <c r="L320" s="30" t="s">
        <v>191</v>
      </c>
      <c r="M320" s="52" t="s">
        <v>423</v>
      </c>
      <c r="N320" s="55" t="s">
        <v>423</v>
      </c>
      <c r="O320" s="33" t="s">
        <v>191</v>
      </c>
      <c r="P320" s="33" t="s">
        <v>1231</v>
      </c>
      <c r="Q320" s="35" t="s">
        <v>2044</v>
      </c>
      <c r="R320" s="47">
        <v>0</v>
      </c>
      <c r="S320" s="48">
        <v>0</v>
      </c>
      <c r="T320" s="48">
        <v>0</v>
      </c>
      <c r="U320" s="48" t="s">
        <v>2044</v>
      </c>
      <c r="V320" s="48" t="s">
        <v>2044</v>
      </c>
      <c r="W320" s="49" t="s">
        <v>1742</v>
      </c>
    </row>
    <row r="321" spans="1:23" ht="13.8">
      <c r="A321" s="32" t="s">
        <v>86</v>
      </c>
      <c r="B321" s="30">
        <v>100203</v>
      </c>
      <c r="C321" s="33" t="s">
        <v>107</v>
      </c>
      <c r="D321" s="40" t="s">
        <v>2047</v>
      </c>
      <c r="E321" s="33" t="s">
        <v>167</v>
      </c>
      <c r="F321" s="41">
        <f aca="true" t="shared" si="90" ref="F321:I321">F322+F323</f>
        <v>160000</v>
      </c>
      <c r="G321" s="41">
        <f t="shared" si="90"/>
        <v>160000</v>
      </c>
      <c r="H321" s="41">
        <f t="shared" si="90"/>
        <v>160000</v>
      </c>
      <c r="I321" s="41">
        <f t="shared" si="90"/>
        <v>160000</v>
      </c>
      <c r="J321" s="41">
        <f>J322+J323</f>
        <v>160000</v>
      </c>
      <c r="K321" s="34" t="s">
        <v>189</v>
      </c>
      <c r="L321" s="30" t="s">
        <v>190</v>
      </c>
      <c r="M321" s="52" t="s">
        <v>423</v>
      </c>
      <c r="N321" s="55" t="s">
        <v>2269</v>
      </c>
      <c r="O321" s="33" t="s">
        <v>190</v>
      </c>
      <c r="P321" s="33" t="s">
        <v>1231</v>
      </c>
      <c r="Q321" s="35" t="s">
        <v>2044</v>
      </c>
      <c r="R321" s="49">
        <f t="shared" si="87"/>
        <v>800000</v>
      </c>
      <c r="S321" s="48">
        <v>100</v>
      </c>
      <c r="T321" s="48">
        <v>100</v>
      </c>
      <c r="U321" s="48" t="s">
        <v>2044</v>
      </c>
      <c r="V321" s="48" t="s">
        <v>2044</v>
      </c>
      <c r="W321" s="49" t="s">
        <v>1742</v>
      </c>
    </row>
    <row r="322" spans="1:23" ht="13.8">
      <c r="A322" s="32" t="s">
        <v>86</v>
      </c>
      <c r="B322" s="30">
        <v>100203</v>
      </c>
      <c r="C322" s="33" t="s">
        <v>107</v>
      </c>
      <c r="D322" s="40" t="s">
        <v>2047</v>
      </c>
      <c r="E322" s="33" t="s">
        <v>167</v>
      </c>
      <c r="F322" s="41">
        <v>0</v>
      </c>
      <c r="G322" s="41">
        <v>0</v>
      </c>
      <c r="H322" s="41">
        <v>0</v>
      </c>
      <c r="I322" s="41">
        <v>0</v>
      </c>
      <c r="J322" s="41">
        <v>0</v>
      </c>
      <c r="K322" s="34" t="s">
        <v>189</v>
      </c>
      <c r="L322" s="30" t="s">
        <v>30</v>
      </c>
      <c r="M322" s="52" t="s">
        <v>424</v>
      </c>
      <c r="N322" s="55" t="s">
        <v>2270</v>
      </c>
      <c r="O322" s="33" t="s">
        <v>30</v>
      </c>
      <c r="P322" s="33" t="s">
        <v>1232</v>
      </c>
      <c r="Q322" s="35" t="s">
        <v>2044</v>
      </c>
      <c r="R322" s="49">
        <f t="shared" si="87"/>
        <v>0</v>
      </c>
      <c r="S322" s="48">
        <v>66.66</v>
      </c>
      <c r="T322" s="48">
        <v>66.66</v>
      </c>
      <c r="U322" s="48" t="s">
        <v>2044</v>
      </c>
      <c r="V322" s="48" t="s">
        <v>2044</v>
      </c>
      <c r="W322" s="49" t="s">
        <v>1740</v>
      </c>
    </row>
    <row r="323" spans="1:23" ht="13.8">
      <c r="A323" s="32" t="s">
        <v>87</v>
      </c>
      <c r="B323" s="30">
        <v>100203</v>
      </c>
      <c r="C323" s="33" t="s">
        <v>107</v>
      </c>
      <c r="D323" s="40" t="s">
        <v>2047</v>
      </c>
      <c r="E323" s="33" t="s">
        <v>167</v>
      </c>
      <c r="F323" s="41">
        <v>160000</v>
      </c>
      <c r="G323" s="41">
        <v>160000</v>
      </c>
      <c r="H323" s="41">
        <v>160000</v>
      </c>
      <c r="I323" s="41">
        <v>160000</v>
      </c>
      <c r="J323" s="41">
        <v>160000</v>
      </c>
      <c r="K323" s="34" t="s">
        <v>189</v>
      </c>
      <c r="L323" s="30" t="s">
        <v>30</v>
      </c>
      <c r="M323" s="52" t="s">
        <v>425</v>
      </c>
      <c r="N323" s="55" t="s">
        <v>2271</v>
      </c>
      <c r="O323" s="33" t="s">
        <v>30</v>
      </c>
      <c r="P323" s="33" t="s">
        <v>1883</v>
      </c>
      <c r="Q323" s="35" t="s">
        <v>2044</v>
      </c>
      <c r="R323" s="49">
        <f t="shared" si="87"/>
        <v>800000</v>
      </c>
      <c r="S323" s="48">
        <v>100</v>
      </c>
      <c r="T323" s="48">
        <v>100</v>
      </c>
      <c r="U323" s="48" t="s">
        <v>2044</v>
      </c>
      <c r="V323" s="48" t="s">
        <v>2044</v>
      </c>
      <c r="W323" s="49" t="s">
        <v>1742</v>
      </c>
    </row>
    <row r="324" spans="1:23" ht="13.8">
      <c r="A324" s="32" t="s">
        <v>86</v>
      </c>
      <c r="B324" s="30">
        <v>100203</v>
      </c>
      <c r="C324" s="33" t="s">
        <v>107</v>
      </c>
      <c r="D324" s="40" t="s">
        <v>2047</v>
      </c>
      <c r="E324" s="33" t="s">
        <v>167</v>
      </c>
      <c r="F324" s="41">
        <f aca="true" t="shared" si="91" ref="F324:I324">F325+F326</f>
        <v>300000</v>
      </c>
      <c r="G324" s="41">
        <f t="shared" si="91"/>
        <v>300000</v>
      </c>
      <c r="H324" s="41">
        <f t="shared" si="91"/>
        <v>300000</v>
      </c>
      <c r="I324" s="41">
        <f t="shared" si="91"/>
        <v>300000</v>
      </c>
      <c r="J324" s="41">
        <f>J325+J326</f>
        <v>300000</v>
      </c>
      <c r="K324" s="34" t="s">
        <v>189</v>
      </c>
      <c r="L324" s="30" t="s">
        <v>190</v>
      </c>
      <c r="M324" s="52" t="s">
        <v>426</v>
      </c>
      <c r="N324" s="55" t="s">
        <v>2272</v>
      </c>
      <c r="O324" s="33" t="s">
        <v>190</v>
      </c>
      <c r="P324" s="33" t="s">
        <v>1233</v>
      </c>
      <c r="Q324" s="35" t="s">
        <v>2044</v>
      </c>
      <c r="R324" s="49">
        <f t="shared" si="87"/>
        <v>1500000</v>
      </c>
      <c r="S324" s="48">
        <v>100</v>
      </c>
      <c r="T324" s="48">
        <v>100</v>
      </c>
      <c r="U324" s="48" t="s">
        <v>2044</v>
      </c>
      <c r="V324" s="48" t="s">
        <v>2044</v>
      </c>
      <c r="W324" s="49" t="s">
        <v>1742</v>
      </c>
    </row>
    <row r="325" spans="1:23" ht="13.8">
      <c r="A325" s="32" t="s">
        <v>86</v>
      </c>
      <c r="B325" s="30">
        <v>100203</v>
      </c>
      <c r="C325" s="33" t="s">
        <v>107</v>
      </c>
      <c r="D325" s="40" t="s">
        <v>2047</v>
      </c>
      <c r="E325" s="33" t="s">
        <v>167</v>
      </c>
      <c r="F325" s="41">
        <v>0</v>
      </c>
      <c r="G325" s="41">
        <v>0</v>
      </c>
      <c r="H325" s="41">
        <v>0</v>
      </c>
      <c r="I325" s="41">
        <v>0</v>
      </c>
      <c r="J325" s="41">
        <v>0</v>
      </c>
      <c r="K325" s="34" t="s">
        <v>189</v>
      </c>
      <c r="L325" s="30" t="s">
        <v>30</v>
      </c>
      <c r="M325" s="52" t="s">
        <v>427</v>
      </c>
      <c r="N325" s="55" t="s">
        <v>2273</v>
      </c>
      <c r="O325" s="33" t="s">
        <v>30</v>
      </c>
      <c r="P325" s="33" t="s">
        <v>1884</v>
      </c>
      <c r="Q325" s="35" t="s">
        <v>2044</v>
      </c>
      <c r="R325" s="49">
        <f t="shared" si="87"/>
        <v>0</v>
      </c>
      <c r="S325" s="48">
        <v>0</v>
      </c>
      <c r="T325" s="48">
        <v>0</v>
      </c>
      <c r="U325" s="48" t="s">
        <v>2044</v>
      </c>
      <c r="V325" s="48" t="s">
        <v>2044</v>
      </c>
      <c r="W325" s="49" t="s">
        <v>1740</v>
      </c>
    </row>
    <row r="326" spans="1:23" ht="13.8">
      <c r="A326" s="32" t="s">
        <v>87</v>
      </c>
      <c r="B326" s="30">
        <v>100203</v>
      </c>
      <c r="C326" s="33" t="s">
        <v>107</v>
      </c>
      <c r="D326" s="40" t="s">
        <v>2047</v>
      </c>
      <c r="E326" s="33" t="s">
        <v>167</v>
      </c>
      <c r="F326" s="41">
        <v>300000</v>
      </c>
      <c r="G326" s="41">
        <v>300000</v>
      </c>
      <c r="H326" s="41">
        <v>300000</v>
      </c>
      <c r="I326" s="41">
        <v>300000</v>
      </c>
      <c r="J326" s="41">
        <v>300000</v>
      </c>
      <c r="K326" s="34" t="s">
        <v>189</v>
      </c>
      <c r="L326" s="30" t="s">
        <v>30</v>
      </c>
      <c r="M326" s="52" t="s">
        <v>428</v>
      </c>
      <c r="N326" s="55" t="s">
        <v>2274</v>
      </c>
      <c r="O326" s="33" t="s">
        <v>30</v>
      </c>
      <c r="P326" s="33" t="s">
        <v>1234</v>
      </c>
      <c r="Q326" s="35" t="s">
        <v>2044</v>
      </c>
      <c r="R326" s="49">
        <f t="shared" si="87"/>
        <v>1500000</v>
      </c>
      <c r="S326" s="48">
        <v>40</v>
      </c>
      <c r="T326" s="48">
        <v>40</v>
      </c>
      <c r="U326" s="48" t="s">
        <v>2044</v>
      </c>
      <c r="V326" s="48" t="s">
        <v>2044</v>
      </c>
      <c r="W326" s="49" t="s">
        <v>1742</v>
      </c>
    </row>
    <row r="327" spans="1:23" ht="13.8">
      <c r="A327" s="32" t="s">
        <v>86</v>
      </c>
      <c r="B327" s="30">
        <v>100203</v>
      </c>
      <c r="C327" s="33" t="s">
        <v>107</v>
      </c>
      <c r="D327" s="40" t="s">
        <v>2047</v>
      </c>
      <c r="E327" s="33" t="s">
        <v>167</v>
      </c>
      <c r="F327" s="41">
        <f>F328+F329</f>
        <v>1000000</v>
      </c>
      <c r="G327" s="41">
        <f aca="true" t="shared" si="92" ref="G327:J327">G328+G329</f>
        <v>1000000</v>
      </c>
      <c r="H327" s="41">
        <f t="shared" si="92"/>
        <v>1000000</v>
      </c>
      <c r="I327" s="41">
        <f t="shared" si="92"/>
        <v>1000000</v>
      </c>
      <c r="J327" s="41">
        <f t="shared" si="92"/>
        <v>1000000</v>
      </c>
      <c r="K327" s="34" t="s">
        <v>189</v>
      </c>
      <c r="L327" s="30" t="s">
        <v>190</v>
      </c>
      <c r="M327" s="52" t="s">
        <v>429</v>
      </c>
      <c r="N327" s="55" t="s">
        <v>2275</v>
      </c>
      <c r="O327" s="33" t="s">
        <v>190</v>
      </c>
      <c r="P327" s="33" t="s">
        <v>1235</v>
      </c>
      <c r="Q327" s="35" t="s">
        <v>2044</v>
      </c>
      <c r="R327" s="49">
        <f t="shared" si="87"/>
        <v>5000000</v>
      </c>
      <c r="S327" s="48">
        <v>73.33</v>
      </c>
      <c r="T327" s="48">
        <v>73.33</v>
      </c>
      <c r="U327" s="48" t="s">
        <v>2044</v>
      </c>
      <c r="V327" s="48" t="s">
        <v>2044</v>
      </c>
      <c r="W327" s="49" t="s">
        <v>1742</v>
      </c>
    </row>
    <row r="328" spans="1:23" ht="13.8">
      <c r="A328" s="32" t="s">
        <v>87</v>
      </c>
      <c r="B328" s="30">
        <v>100203</v>
      </c>
      <c r="C328" s="33" t="s">
        <v>107</v>
      </c>
      <c r="D328" s="40" t="s">
        <v>2047</v>
      </c>
      <c r="E328" s="33" t="s">
        <v>167</v>
      </c>
      <c r="F328" s="41">
        <v>1000000</v>
      </c>
      <c r="G328" s="41">
        <v>1000000</v>
      </c>
      <c r="H328" s="41">
        <v>1000000</v>
      </c>
      <c r="I328" s="41">
        <v>1000000</v>
      </c>
      <c r="J328" s="41">
        <v>1000000</v>
      </c>
      <c r="K328" s="34" t="s">
        <v>189</v>
      </c>
      <c r="L328" s="30" t="s">
        <v>30</v>
      </c>
      <c r="M328" s="52" t="s">
        <v>430</v>
      </c>
      <c r="N328" s="55" t="s">
        <v>2272</v>
      </c>
      <c r="O328" s="33" t="s">
        <v>30</v>
      </c>
      <c r="P328" s="33" t="s">
        <v>1233</v>
      </c>
      <c r="Q328" s="35" t="s">
        <v>2044</v>
      </c>
      <c r="R328" s="49">
        <f t="shared" si="87"/>
        <v>5000000</v>
      </c>
      <c r="S328" s="48">
        <v>71.44</v>
      </c>
      <c r="T328" s="48">
        <v>71.44</v>
      </c>
      <c r="U328" s="48" t="s">
        <v>2044</v>
      </c>
      <c r="V328" s="48" t="s">
        <v>2044</v>
      </c>
      <c r="W328" s="49" t="s">
        <v>1742</v>
      </c>
    </row>
    <row r="329" spans="1:23" ht="13.8">
      <c r="A329" s="32" t="s">
        <v>86</v>
      </c>
      <c r="B329" s="30">
        <v>100203</v>
      </c>
      <c r="C329" s="33" t="s">
        <v>107</v>
      </c>
      <c r="D329" s="40" t="s">
        <v>2047</v>
      </c>
      <c r="E329" s="33" t="s">
        <v>167</v>
      </c>
      <c r="F329" s="41"/>
      <c r="G329" s="41">
        <v>0</v>
      </c>
      <c r="H329" s="41"/>
      <c r="I329" s="41"/>
      <c r="J329" s="41"/>
      <c r="K329" s="34" t="s">
        <v>189</v>
      </c>
      <c r="L329" s="30" t="s">
        <v>30</v>
      </c>
      <c r="M329" s="52" t="s">
        <v>428</v>
      </c>
      <c r="N329" s="55" t="s">
        <v>2274</v>
      </c>
      <c r="O329" s="33" t="s">
        <v>30</v>
      </c>
      <c r="P329" s="33" t="s">
        <v>1234</v>
      </c>
      <c r="Q329" s="35" t="s">
        <v>2044</v>
      </c>
      <c r="R329" s="49">
        <f t="shared" si="87"/>
        <v>0</v>
      </c>
      <c r="S329" s="48">
        <v>40</v>
      </c>
      <c r="T329" s="48">
        <v>40</v>
      </c>
      <c r="U329" s="48" t="s">
        <v>2044</v>
      </c>
      <c r="V329" s="48" t="s">
        <v>2044</v>
      </c>
      <c r="W329" s="49" t="s">
        <v>1742</v>
      </c>
    </row>
    <row r="330" spans="1:23" ht="13.8">
      <c r="A330" s="32" t="s">
        <v>86</v>
      </c>
      <c r="B330" s="30">
        <v>100203</v>
      </c>
      <c r="C330" s="33" t="s">
        <v>107</v>
      </c>
      <c r="D330" s="40" t="s">
        <v>2047</v>
      </c>
      <c r="E330" s="33" t="s">
        <v>167</v>
      </c>
      <c r="F330" s="41">
        <f>F331+F332</f>
        <v>1000000</v>
      </c>
      <c r="G330" s="41">
        <f aca="true" t="shared" si="93" ref="G330:J330">G331+G332</f>
        <v>1000000</v>
      </c>
      <c r="H330" s="41">
        <f t="shared" si="93"/>
        <v>1000000</v>
      </c>
      <c r="I330" s="41">
        <f t="shared" si="93"/>
        <v>1000000</v>
      </c>
      <c r="J330" s="41">
        <f t="shared" si="93"/>
        <v>1000000</v>
      </c>
      <c r="K330" s="34" t="s">
        <v>189</v>
      </c>
      <c r="L330" s="30" t="s">
        <v>190</v>
      </c>
      <c r="M330" s="52" t="s">
        <v>431</v>
      </c>
      <c r="N330" s="55" t="s">
        <v>2276</v>
      </c>
      <c r="O330" s="33" t="s">
        <v>190</v>
      </c>
      <c r="P330" s="33" t="s">
        <v>1236</v>
      </c>
      <c r="Q330" s="35" t="s">
        <v>2044</v>
      </c>
      <c r="R330" s="49">
        <f t="shared" si="87"/>
        <v>5000000</v>
      </c>
      <c r="S330" s="48">
        <v>50</v>
      </c>
      <c r="T330" s="48">
        <v>50</v>
      </c>
      <c r="U330" s="48" t="s">
        <v>2044</v>
      </c>
      <c r="V330" s="48" t="s">
        <v>2044</v>
      </c>
      <c r="W330" s="49" t="s">
        <v>1742</v>
      </c>
    </row>
    <row r="331" spans="1:23" ht="13.8">
      <c r="A331" s="32" t="s">
        <v>87</v>
      </c>
      <c r="B331" s="30">
        <v>100203</v>
      </c>
      <c r="C331" s="33" t="s">
        <v>107</v>
      </c>
      <c r="D331" s="40" t="s">
        <v>2047</v>
      </c>
      <c r="E331" s="33" t="s">
        <v>167</v>
      </c>
      <c r="F331" s="41">
        <v>1000000</v>
      </c>
      <c r="G331" s="41">
        <v>1000000</v>
      </c>
      <c r="H331" s="41">
        <v>1000000</v>
      </c>
      <c r="I331" s="41">
        <v>1000000</v>
      </c>
      <c r="J331" s="41">
        <v>1000000</v>
      </c>
      <c r="K331" s="34" t="s">
        <v>189</v>
      </c>
      <c r="L331" s="30" t="s">
        <v>30</v>
      </c>
      <c r="M331" s="52" t="s">
        <v>432</v>
      </c>
      <c r="N331" s="55" t="s">
        <v>2272</v>
      </c>
      <c r="O331" s="33" t="s">
        <v>30</v>
      </c>
      <c r="P331" s="33" t="s">
        <v>1233</v>
      </c>
      <c r="Q331" s="35" t="s">
        <v>2044</v>
      </c>
      <c r="R331" s="49">
        <f t="shared" si="87"/>
        <v>5000000</v>
      </c>
      <c r="S331" s="48">
        <v>50</v>
      </c>
      <c r="T331" s="48">
        <v>50</v>
      </c>
      <c r="U331" s="48" t="s">
        <v>2044</v>
      </c>
      <c r="V331" s="48" t="s">
        <v>2044</v>
      </c>
      <c r="W331" s="49" t="s">
        <v>1742</v>
      </c>
    </row>
    <row r="332" spans="1:23" ht="13.8">
      <c r="A332" s="32" t="s">
        <v>86</v>
      </c>
      <c r="B332" s="30">
        <v>100203</v>
      </c>
      <c r="C332" s="33" t="s">
        <v>107</v>
      </c>
      <c r="D332" s="40" t="s">
        <v>2047</v>
      </c>
      <c r="E332" s="33" t="s">
        <v>167</v>
      </c>
      <c r="F332" s="41">
        <v>0</v>
      </c>
      <c r="G332" s="41">
        <v>0</v>
      </c>
      <c r="H332" s="41">
        <v>0</v>
      </c>
      <c r="I332" s="41">
        <v>0</v>
      </c>
      <c r="J332" s="41">
        <v>0</v>
      </c>
      <c r="K332" s="34" t="s">
        <v>189</v>
      </c>
      <c r="L332" s="30" t="s">
        <v>30</v>
      </c>
      <c r="M332" s="52" t="s">
        <v>428</v>
      </c>
      <c r="N332" s="55" t="s">
        <v>2274</v>
      </c>
      <c r="O332" s="33" t="s">
        <v>30</v>
      </c>
      <c r="P332" s="33" t="s">
        <v>1234</v>
      </c>
      <c r="Q332" s="35" t="s">
        <v>2044</v>
      </c>
      <c r="R332" s="49">
        <f t="shared" si="87"/>
        <v>0</v>
      </c>
      <c r="S332" s="48">
        <v>40</v>
      </c>
      <c r="T332" s="48">
        <v>40</v>
      </c>
      <c r="U332" s="48" t="s">
        <v>2044</v>
      </c>
      <c r="V332" s="48" t="s">
        <v>2044</v>
      </c>
      <c r="W332" s="49" t="s">
        <v>1742</v>
      </c>
    </row>
    <row r="333" spans="1:23" ht="13.8">
      <c r="A333" s="32" t="s">
        <v>86</v>
      </c>
      <c r="B333" s="30">
        <v>100203</v>
      </c>
      <c r="C333" s="33" t="s">
        <v>107</v>
      </c>
      <c r="D333" s="40" t="s">
        <v>2047</v>
      </c>
      <c r="E333" s="33" t="s">
        <v>167</v>
      </c>
      <c r="F333" s="41">
        <f>F334+F335</f>
        <v>975000</v>
      </c>
      <c r="G333" s="41">
        <f aca="true" t="shared" si="94" ref="G333:J333">G334+G335</f>
        <v>975000</v>
      </c>
      <c r="H333" s="41">
        <f t="shared" si="94"/>
        <v>975000</v>
      </c>
      <c r="I333" s="41">
        <f t="shared" si="94"/>
        <v>975000</v>
      </c>
      <c r="J333" s="41">
        <f t="shared" si="94"/>
        <v>975000</v>
      </c>
      <c r="K333" s="34" t="s">
        <v>189</v>
      </c>
      <c r="L333" s="30" t="s">
        <v>190</v>
      </c>
      <c r="M333" s="52" t="s">
        <v>433</v>
      </c>
      <c r="N333" s="55" t="s">
        <v>2277</v>
      </c>
      <c r="O333" s="33" t="s">
        <v>190</v>
      </c>
      <c r="P333" s="33" t="s">
        <v>1885</v>
      </c>
      <c r="Q333" s="35" t="s">
        <v>2044</v>
      </c>
      <c r="R333" s="49">
        <f t="shared" si="87"/>
        <v>4875000</v>
      </c>
      <c r="S333" s="48">
        <v>69.5</v>
      </c>
      <c r="T333" s="48">
        <v>69.5</v>
      </c>
      <c r="U333" s="48" t="s">
        <v>2044</v>
      </c>
      <c r="V333" s="48" t="s">
        <v>2044</v>
      </c>
      <c r="W333" s="49" t="s">
        <v>1742</v>
      </c>
    </row>
    <row r="334" spans="1:23" ht="13.8">
      <c r="A334" s="32" t="s">
        <v>86</v>
      </c>
      <c r="B334" s="30">
        <v>100203</v>
      </c>
      <c r="C334" s="33" t="s">
        <v>107</v>
      </c>
      <c r="D334" s="40" t="s">
        <v>2047</v>
      </c>
      <c r="E334" s="33" t="s">
        <v>167</v>
      </c>
      <c r="F334" s="41">
        <v>0</v>
      </c>
      <c r="G334" s="41">
        <v>0</v>
      </c>
      <c r="H334" s="41">
        <v>0</v>
      </c>
      <c r="I334" s="41">
        <v>0</v>
      </c>
      <c r="J334" s="41">
        <v>0</v>
      </c>
      <c r="K334" s="34" t="s">
        <v>189</v>
      </c>
      <c r="L334" s="30" t="s">
        <v>30</v>
      </c>
      <c r="M334" s="52" t="s">
        <v>434</v>
      </c>
      <c r="N334" s="55" t="s">
        <v>2278</v>
      </c>
      <c r="O334" s="33" t="s">
        <v>30</v>
      </c>
      <c r="P334" s="33" t="s">
        <v>1886</v>
      </c>
      <c r="Q334" s="35" t="s">
        <v>2044</v>
      </c>
      <c r="R334" s="49">
        <f t="shared" si="87"/>
        <v>0</v>
      </c>
      <c r="S334" s="48">
        <v>49.989999999999995</v>
      </c>
      <c r="T334" s="48">
        <v>49.989999999999995</v>
      </c>
      <c r="U334" s="48" t="s">
        <v>2044</v>
      </c>
      <c r="V334" s="48" t="s">
        <v>2044</v>
      </c>
      <c r="W334" s="49" t="s">
        <v>1742</v>
      </c>
    </row>
    <row r="335" spans="1:23" ht="13.8">
      <c r="A335" s="32" t="s">
        <v>87</v>
      </c>
      <c r="B335" s="30">
        <v>100203</v>
      </c>
      <c r="C335" s="33" t="s">
        <v>107</v>
      </c>
      <c r="D335" s="40" t="s">
        <v>2047</v>
      </c>
      <c r="E335" s="33" t="s">
        <v>167</v>
      </c>
      <c r="F335" s="41">
        <v>975000</v>
      </c>
      <c r="G335" s="41">
        <v>975000</v>
      </c>
      <c r="H335" s="41">
        <v>975000</v>
      </c>
      <c r="I335" s="41">
        <v>975000</v>
      </c>
      <c r="J335" s="41">
        <v>975000</v>
      </c>
      <c r="K335" s="34" t="s">
        <v>189</v>
      </c>
      <c r="L335" s="30" t="s">
        <v>30</v>
      </c>
      <c r="M335" s="52" t="s">
        <v>435</v>
      </c>
      <c r="N335" s="55" t="s">
        <v>2274</v>
      </c>
      <c r="O335" s="33" t="s">
        <v>30</v>
      </c>
      <c r="P335" s="33" t="s">
        <v>1234</v>
      </c>
      <c r="Q335" s="35" t="s">
        <v>2044</v>
      </c>
      <c r="R335" s="49">
        <f t="shared" si="87"/>
        <v>4875000</v>
      </c>
      <c r="S335" s="48">
        <v>40</v>
      </c>
      <c r="T335" s="48">
        <v>40</v>
      </c>
      <c r="U335" s="48" t="s">
        <v>2044</v>
      </c>
      <c r="V335" s="48" t="s">
        <v>2044</v>
      </c>
      <c r="W335" s="49" t="s">
        <v>1740</v>
      </c>
    </row>
    <row r="336" spans="1:23" ht="13.8">
      <c r="A336" s="32" t="s">
        <v>86</v>
      </c>
      <c r="B336" s="30">
        <v>100203</v>
      </c>
      <c r="C336" s="33" t="s">
        <v>107</v>
      </c>
      <c r="D336" s="40" t="s">
        <v>2047</v>
      </c>
      <c r="E336" s="33" t="s">
        <v>167</v>
      </c>
      <c r="F336" s="41">
        <f>F337</f>
        <v>975000</v>
      </c>
      <c r="G336" s="41">
        <f aca="true" t="shared" si="95" ref="G336:J336">G337</f>
        <v>975000</v>
      </c>
      <c r="H336" s="41">
        <f t="shared" si="95"/>
        <v>975000</v>
      </c>
      <c r="I336" s="41">
        <f t="shared" si="95"/>
        <v>975000</v>
      </c>
      <c r="J336" s="41">
        <f t="shared" si="95"/>
        <v>975000</v>
      </c>
      <c r="K336" s="34" t="s">
        <v>189</v>
      </c>
      <c r="L336" s="30" t="s">
        <v>190</v>
      </c>
      <c r="M336" s="52" t="s">
        <v>436</v>
      </c>
      <c r="N336" s="55" t="s">
        <v>2279</v>
      </c>
      <c r="O336" s="33" t="s">
        <v>190</v>
      </c>
      <c r="P336" s="33" t="s">
        <v>1237</v>
      </c>
      <c r="Q336" s="35" t="s">
        <v>2044</v>
      </c>
      <c r="R336" s="49">
        <f t="shared" si="87"/>
        <v>4875000</v>
      </c>
      <c r="S336" s="48">
        <v>50</v>
      </c>
      <c r="T336" s="48">
        <v>50</v>
      </c>
      <c r="U336" s="48" t="s">
        <v>2044</v>
      </c>
      <c r="V336" s="48" t="s">
        <v>2044</v>
      </c>
      <c r="W336" s="49" t="s">
        <v>1742</v>
      </c>
    </row>
    <row r="337" spans="1:23" ht="13.8">
      <c r="A337" s="32" t="s">
        <v>87</v>
      </c>
      <c r="B337" s="30">
        <v>100203</v>
      </c>
      <c r="C337" s="33" t="s">
        <v>107</v>
      </c>
      <c r="D337" s="40" t="s">
        <v>2047</v>
      </c>
      <c r="E337" s="33" t="s">
        <v>167</v>
      </c>
      <c r="F337" s="41">
        <v>975000</v>
      </c>
      <c r="G337" s="41">
        <v>975000</v>
      </c>
      <c r="H337" s="41">
        <v>975000</v>
      </c>
      <c r="I337" s="41">
        <v>975000</v>
      </c>
      <c r="J337" s="41">
        <v>975000</v>
      </c>
      <c r="K337" s="34" t="s">
        <v>189</v>
      </c>
      <c r="L337" s="30" t="s">
        <v>30</v>
      </c>
      <c r="M337" s="52" t="s">
        <v>437</v>
      </c>
      <c r="N337" s="55" t="s">
        <v>2272</v>
      </c>
      <c r="O337" s="33" t="s">
        <v>30</v>
      </c>
      <c r="P337" s="33" t="s">
        <v>1233</v>
      </c>
      <c r="Q337" s="35" t="s">
        <v>2044</v>
      </c>
      <c r="R337" s="49">
        <f t="shared" si="87"/>
        <v>4875000</v>
      </c>
      <c r="S337" s="48">
        <v>71.41999999999999</v>
      </c>
      <c r="T337" s="48">
        <v>71.41999999999999</v>
      </c>
      <c r="U337" s="48" t="s">
        <v>2044</v>
      </c>
      <c r="V337" s="48" t="s">
        <v>2044</v>
      </c>
      <c r="W337" s="49" t="s">
        <v>1742</v>
      </c>
    </row>
    <row r="338" spans="1:23" ht="13.8">
      <c r="A338" s="32" t="s">
        <v>86</v>
      </c>
      <c r="B338" s="30">
        <v>100203</v>
      </c>
      <c r="C338" s="33" t="s">
        <v>107</v>
      </c>
      <c r="D338" s="40" t="s">
        <v>2047</v>
      </c>
      <c r="E338" s="33" t="s">
        <v>167</v>
      </c>
      <c r="F338" s="41">
        <v>0</v>
      </c>
      <c r="G338" s="41">
        <v>0</v>
      </c>
      <c r="H338" s="41">
        <v>0</v>
      </c>
      <c r="I338" s="41">
        <v>0</v>
      </c>
      <c r="J338" s="41">
        <v>0</v>
      </c>
      <c r="K338" s="34" t="s">
        <v>189</v>
      </c>
      <c r="L338" s="30" t="s">
        <v>30</v>
      </c>
      <c r="M338" s="52" t="s">
        <v>438</v>
      </c>
      <c r="N338" s="55" t="s">
        <v>2274</v>
      </c>
      <c r="O338" s="33" t="s">
        <v>30</v>
      </c>
      <c r="P338" s="33" t="s">
        <v>1234</v>
      </c>
      <c r="Q338" s="35" t="s">
        <v>2044</v>
      </c>
      <c r="R338" s="49">
        <f t="shared" si="87"/>
        <v>0</v>
      </c>
      <c r="S338" s="48">
        <v>40</v>
      </c>
      <c r="T338" s="48">
        <v>40</v>
      </c>
      <c r="U338" s="48" t="s">
        <v>2044</v>
      </c>
      <c r="V338" s="48" t="s">
        <v>2044</v>
      </c>
      <c r="W338" s="49" t="s">
        <v>1742</v>
      </c>
    </row>
    <row r="339" spans="1:23" ht="13.8">
      <c r="A339" s="32" t="s">
        <v>86</v>
      </c>
      <c r="B339" s="30">
        <v>100204</v>
      </c>
      <c r="C339" s="33" t="s">
        <v>108</v>
      </c>
      <c r="D339" s="40" t="s">
        <v>2047</v>
      </c>
      <c r="E339" s="33" t="s">
        <v>168</v>
      </c>
      <c r="F339" s="41">
        <f>F340</f>
        <v>7904818</v>
      </c>
      <c r="G339" s="41">
        <f aca="true" t="shared" si="96" ref="G339:J339">G340</f>
        <v>9026851.31</v>
      </c>
      <c r="H339" s="41">
        <f t="shared" si="96"/>
        <v>2447935.3000000003</v>
      </c>
      <c r="I339" s="41">
        <f t="shared" si="96"/>
        <v>2447935.3000000003</v>
      </c>
      <c r="J339" s="41">
        <f t="shared" si="96"/>
        <v>2447935.3000000003</v>
      </c>
      <c r="K339" s="34" t="s">
        <v>189</v>
      </c>
      <c r="L339" s="30" t="s">
        <v>27</v>
      </c>
      <c r="M339" s="52" t="s">
        <v>439</v>
      </c>
      <c r="N339" s="55" t="s">
        <v>439</v>
      </c>
      <c r="O339" s="33" t="s">
        <v>27</v>
      </c>
      <c r="P339" s="33" t="s">
        <v>1238</v>
      </c>
      <c r="Q339" s="35" t="s">
        <v>2044</v>
      </c>
      <c r="R339" s="47">
        <v>0</v>
      </c>
      <c r="S339" s="48">
        <v>0</v>
      </c>
      <c r="T339" s="48">
        <v>0</v>
      </c>
      <c r="U339" s="48" t="s">
        <v>2044</v>
      </c>
      <c r="V339" s="48" t="s">
        <v>2044</v>
      </c>
      <c r="W339" s="49" t="s">
        <v>1740</v>
      </c>
    </row>
    <row r="340" spans="1:23" ht="13.8">
      <c r="A340" s="32" t="s">
        <v>86</v>
      </c>
      <c r="B340" s="30">
        <v>100204</v>
      </c>
      <c r="C340" s="33" t="s">
        <v>108</v>
      </c>
      <c r="D340" s="40" t="s">
        <v>2047</v>
      </c>
      <c r="E340" s="33" t="s">
        <v>168</v>
      </c>
      <c r="F340" s="41">
        <f>F341+F344+F346+F354+F357+F363+F365+F368</f>
        <v>7904818</v>
      </c>
      <c r="G340" s="41">
        <f aca="true" t="shared" si="97" ref="G340:J340">G341+G344+G346+G354+G357+G363+G365+G368</f>
        <v>9026851.31</v>
      </c>
      <c r="H340" s="41">
        <f t="shared" si="97"/>
        <v>2447935.3000000003</v>
      </c>
      <c r="I340" s="41">
        <f t="shared" si="97"/>
        <v>2447935.3000000003</v>
      </c>
      <c r="J340" s="41">
        <f t="shared" si="97"/>
        <v>2447935.3000000003</v>
      </c>
      <c r="K340" s="34" t="s">
        <v>189</v>
      </c>
      <c r="L340" s="30" t="s">
        <v>191</v>
      </c>
      <c r="M340" s="52" t="s">
        <v>439</v>
      </c>
      <c r="N340" s="55" t="s">
        <v>439</v>
      </c>
      <c r="O340" s="33" t="s">
        <v>191</v>
      </c>
      <c r="P340" s="33" t="s">
        <v>1238</v>
      </c>
      <c r="Q340" s="35" t="s">
        <v>2044</v>
      </c>
      <c r="R340" s="47">
        <v>0</v>
      </c>
      <c r="S340" s="48">
        <v>0</v>
      </c>
      <c r="T340" s="48">
        <v>0</v>
      </c>
      <c r="U340" s="48" t="s">
        <v>2044</v>
      </c>
      <c r="V340" s="48" t="s">
        <v>2044</v>
      </c>
      <c r="W340" s="49" t="s">
        <v>1740</v>
      </c>
    </row>
    <row r="341" spans="1:23" ht="13.8">
      <c r="A341" s="32" t="s">
        <v>86</v>
      </c>
      <c r="B341" s="30">
        <v>100204</v>
      </c>
      <c r="C341" s="33" t="s">
        <v>108</v>
      </c>
      <c r="D341" s="40" t="s">
        <v>2047</v>
      </c>
      <c r="E341" s="33" t="s">
        <v>168</v>
      </c>
      <c r="F341" s="41">
        <f>F342+F343</f>
        <v>1000000</v>
      </c>
      <c r="G341" s="41">
        <f aca="true" t="shared" si="98" ref="G341:J341">G342+G343</f>
        <v>1000000</v>
      </c>
      <c r="H341" s="41">
        <f t="shared" si="98"/>
        <v>0</v>
      </c>
      <c r="I341" s="41">
        <f t="shared" si="98"/>
        <v>0</v>
      </c>
      <c r="J341" s="41">
        <f t="shared" si="98"/>
        <v>0</v>
      </c>
      <c r="K341" s="34" t="s">
        <v>189</v>
      </c>
      <c r="L341" s="30" t="s">
        <v>190</v>
      </c>
      <c r="M341" s="52" t="s">
        <v>439</v>
      </c>
      <c r="N341" s="55" t="s">
        <v>2280</v>
      </c>
      <c r="O341" s="33" t="s">
        <v>190</v>
      </c>
      <c r="P341" s="33" t="s">
        <v>1238</v>
      </c>
      <c r="Q341" s="35" t="s">
        <v>2044</v>
      </c>
      <c r="R341" s="49">
        <f t="shared" si="87"/>
        <v>2000000</v>
      </c>
      <c r="S341" s="48">
        <v>0</v>
      </c>
      <c r="T341" s="48">
        <v>0</v>
      </c>
      <c r="U341" s="48" t="s">
        <v>2044</v>
      </c>
      <c r="V341" s="48" t="s">
        <v>2044</v>
      </c>
      <c r="W341" s="49" t="s">
        <v>1740</v>
      </c>
    </row>
    <row r="342" spans="1:23" ht="13.8">
      <c r="A342" s="32" t="s">
        <v>87</v>
      </c>
      <c r="B342" s="30">
        <v>100204</v>
      </c>
      <c r="C342" s="33" t="s">
        <v>108</v>
      </c>
      <c r="D342" s="40" t="s">
        <v>2047</v>
      </c>
      <c r="E342" s="33" t="s">
        <v>168</v>
      </c>
      <c r="F342" s="41">
        <v>1000000</v>
      </c>
      <c r="G342" s="41">
        <v>1000000</v>
      </c>
      <c r="H342" s="41">
        <v>0</v>
      </c>
      <c r="I342" s="41">
        <v>0</v>
      </c>
      <c r="J342" s="41">
        <v>0</v>
      </c>
      <c r="K342" s="34" t="s">
        <v>189</v>
      </c>
      <c r="L342" s="30" t="s">
        <v>30</v>
      </c>
      <c r="M342" s="52" t="s">
        <v>440</v>
      </c>
      <c r="N342" s="55" t="s">
        <v>2281</v>
      </c>
      <c r="O342" s="33" t="s">
        <v>30</v>
      </c>
      <c r="P342" s="33" t="s">
        <v>1239</v>
      </c>
      <c r="Q342" s="35" t="s">
        <v>2044</v>
      </c>
      <c r="R342" s="49">
        <f t="shared" si="87"/>
        <v>2000000</v>
      </c>
      <c r="S342" s="48">
        <v>0</v>
      </c>
      <c r="T342" s="48">
        <v>0</v>
      </c>
      <c r="U342" s="48" t="s">
        <v>2044</v>
      </c>
      <c r="V342" s="48" t="s">
        <v>2044</v>
      </c>
      <c r="W342" s="49" t="s">
        <v>1742</v>
      </c>
    </row>
    <row r="343" spans="1:23" ht="13.8">
      <c r="A343" s="32" t="s">
        <v>86</v>
      </c>
      <c r="B343" s="30">
        <v>100204</v>
      </c>
      <c r="C343" s="33" t="s">
        <v>108</v>
      </c>
      <c r="D343" s="40" t="s">
        <v>2047</v>
      </c>
      <c r="E343" s="33" t="s">
        <v>168</v>
      </c>
      <c r="F343" s="41">
        <v>0</v>
      </c>
      <c r="G343" s="41">
        <v>0</v>
      </c>
      <c r="H343" s="41">
        <v>0</v>
      </c>
      <c r="I343" s="41">
        <v>0</v>
      </c>
      <c r="J343" s="41">
        <v>0</v>
      </c>
      <c r="K343" s="34" t="s">
        <v>189</v>
      </c>
      <c r="L343" s="30" t="s">
        <v>30</v>
      </c>
      <c r="M343" s="52" t="s">
        <v>441</v>
      </c>
      <c r="N343" s="55" t="s">
        <v>2282</v>
      </c>
      <c r="O343" s="33" t="s">
        <v>30</v>
      </c>
      <c r="P343" s="33" t="s">
        <v>1240</v>
      </c>
      <c r="Q343" s="35" t="s">
        <v>2044</v>
      </c>
      <c r="R343" s="49">
        <f t="shared" si="87"/>
        <v>0</v>
      </c>
      <c r="S343" s="48">
        <v>50</v>
      </c>
      <c r="T343" s="48">
        <v>0</v>
      </c>
      <c r="U343" s="48" t="s">
        <v>2044</v>
      </c>
      <c r="V343" s="48" t="s">
        <v>2044</v>
      </c>
      <c r="W343" s="49" t="s">
        <v>1742</v>
      </c>
    </row>
    <row r="344" spans="1:23" ht="13.8">
      <c r="A344" s="32" t="s">
        <v>86</v>
      </c>
      <c r="B344" s="30">
        <v>100204</v>
      </c>
      <c r="C344" s="33" t="s">
        <v>108</v>
      </c>
      <c r="D344" s="40" t="s">
        <v>2047</v>
      </c>
      <c r="E344" s="33" t="s">
        <v>169</v>
      </c>
      <c r="F344" s="41">
        <f>F345</f>
        <v>1536000</v>
      </c>
      <c r="G344" s="41">
        <f aca="true" t="shared" si="99" ref="G344:J344">G345</f>
        <v>1536000</v>
      </c>
      <c r="H344" s="41">
        <f t="shared" si="99"/>
        <v>107538.6</v>
      </c>
      <c r="I344" s="41">
        <f t="shared" si="99"/>
        <v>107538.6</v>
      </c>
      <c r="J344" s="41">
        <f t="shared" si="99"/>
        <v>107538.6</v>
      </c>
      <c r="K344" s="34" t="s">
        <v>189</v>
      </c>
      <c r="L344" s="30" t="s">
        <v>190</v>
      </c>
      <c r="M344" s="52" t="s">
        <v>442</v>
      </c>
      <c r="N344" s="55" t="s">
        <v>2283</v>
      </c>
      <c r="O344" s="33" t="s">
        <v>190</v>
      </c>
      <c r="P344" s="33" t="s">
        <v>1241</v>
      </c>
      <c r="Q344" s="35" t="s">
        <v>2044</v>
      </c>
      <c r="R344" s="49">
        <f t="shared" si="87"/>
        <v>3394615.8000000003</v>
      </c>
      <c r="S344" s="48">
        <v>17.7</v>
      </c>
      <c r="T344" s="48">
        <v>15.54</v>
      </c>
      <c r="U344" s="48" t="s">
        <v>2044</v>
      </c>
      <c r="V344" s="48" t="s">
        <v>2044</v>
      </c>
      <c r="W344" s="49" t="s">
        <v>1740</v>
      </c>
    </row>
    <row r="345" spans="1:23" ht="13.8">
      <c r="A345" s="32" t="s">
        <v>87</v>
      </c>
      <c r="B345" s="30">
        <v>100204</v>
      </c>
      <c r="C345" s="33" t="s">
        <v>108</v>
      </c>
      <c r="D345" s="40" t="s">
        <v>2047</v>
      </c>
      <c r="E345" s="33" t="s">
        <v>169</v>
      </c>
      <c r="F345" s="41">
        <v>1536000</v>
      </c>
      <c r="G345" s="41">
        <v>1536000</v>
      </c>
      <c r="H345" s="41">
        <v>107538.6</v>
      </c>
      <c r="I345" s="41">
        <v>107538.6</v>
      </c>
      <c r="J345" s="41">
        <v>107538.6</v>
      </c>
      <c r="K345" s="34" t="s">
        <v>189</v>
      </c>
      <c r="L345" s="30" t="s">
        <v>30</v>
      </c>
      <c r="M345" s="52" t="s">
        <v>443</v>
      </c>
      <c r="N345" s="55" t="s">
        <v>2284</v>
      </c>
      <c r="O345" s="33" t="s">
        <v>30</v>
      </c>
      <c r="P345" s="33" t="s">
        <v>1242</v>
      </c>
      <c r="Q345" s="35" t="s">
        <v>2044</v>
      </c>
      <c r="R345" s="49">
        <f t="shared" si="87"/>
        <v>3394615.8000000003</v>
      </c>
      <c r="S345" s="48">
        <v>66</v>
      </c>
      <c r="T345" s="48">
        <v>66</v>
      </c>
      <c r="U345" s="48" t="s">
        <v>2044</v>
      </c>
      <c r="V345" s="48" t="s">
        <v>2044</v>
      </c>
      <c r="W345" s="49" t="s">
        <v>1740</v>
      </c>
    </row>
    <row r="346" spans="1:23" ht="13.8">
      <c r="A346" s="32" t="s">
        <v>86</v>
      </c>
      <c r="B346" s="30">
        <v>100204</v>
      </c>
      <c r="C346" s="33" t="s">
        <v>108</v>
      </c>
      <c r="D346" s="40" t="s">
        <v>2047</v>
      </c>
      <c r="E346" s="33" t="s">
        <v>178</v>
      </c>
      <c r="F346" s="41">
        <f>F347+F348</f>
        <v>2500000</v>
      </c>
      <c r="G346" s="41">
        <f aca="true" t="shared" si="100" ref="G346:J346">G347+G348</f>
        <v>3960271.31</v>
      </c>
      <c r="H346" s="41">
        <f t="shared" si="100"/>
        <v>2188634.7</v>
      </c>
      <c r="I346" s="41">
        <f t="shared" si="100"/>
        <v>2188634.7</v>
      </c>
      <c r="J346" s="41">
        <f t="shared" si="100"/>
        <v>2188634.7</v>
      </c>
      <c r="K346" s="34" t="s">
        <v>189</v>
      </c>
      <c r="L346" s="30" t="s">
        <v>190</v>
      </c>
      <c r="M346" s="52" t="s">
        <v>444</v>
      </c>
      <c r="N346" s="55" t="s">
        <v>2285</v>
      </c>
      <c r="O346" s="33" t="s">
        <v>190</v>
      </c>
      <c r="P346" s="33" t="s">
        <v>1243</v>
      </c>
      <c r="Q346" s="35" t="s">
        <v>2044</v>
      </c>
      <c r="R346" s="49">
        <f t="shared" si="87"/>
        <v>13026175.41</v>
      </c>
      <c r="S346" s="48">
        <v>50</v>
      </c>
      <c r="T346" s="48">
        <v>61.45</v>
      </c>
      <c r="U346" s="48" t="s">
        <v>2044</v>
      </c>
      <c r="V346" s="48" t="s">
        <v>2044</v>
      </c>
      <c r="W346" s="49" t="s">
        <v>1740</v>
      </c>
    </row>
    <row r="347" spans="1:23" ht="13.8">
      <c r="A347" s="32" t="s">
        <v>87</v>
      </c>
      <c r="B347" s="30">
        <v>100204</v>
      </c>
      <c r="C347" s="33" t="s">
        <v>108</v>
      </c>
      <c r="D347" s="40" t="s">
        <v>2047</v>
      </c>
      <c r="E347" s="33" t="s">
        <v>178</v>
      </c>
      <c r="F347" s="41">
        <v>0</v>
      </c>
      <c r="G347" s="41">
        <v>1460271.31</v>
      </c>
      <c r="H347" s="41">
        <v>1000000</v>
      </c>
      <c r="I347" s="41">
        <v>1000000</v>
      </c>
      <c r="J347" s="41">
        <v>1000000</v>
      </c>
      <c r="K347" s="34" t="s">
        <v>189</v>
      </c>
      <c r="L347" s="30" t="s">
        <v>30</v>
      </c>
      <c r="M347" s="52" t="s">
        <v>445</v>
      </c>
      <c r="N347" s="55" t="s">
        <v>2286</v>
      </c>
      <c r="O347" s="33" t="s">
        <v>30</v>
      </c>
      <c r="P347" s="33" t="s">
        <v>1244</v>
      </c>
      <c r="Q347" s="35" t="s">
        <v>2044</v>
      </c>
      <c r="R347" s="49">
        <f t="shared" si="87"/>
        <v>4460271.3100000005</v>
      </c>
      <c r="S347" s="48">
        <v>600</v>
      </c>
      <c r="T347" s="48">
        <v>25.96</v>
      </c>
      <c r="U347" s="48" t="s">
        <v>2044</v>
      </c>
      <c r="V347" s="48" t="s">
        <v>2044</v>
      </c>
      <c r="W347" s="49" t="s">
        <v>1740</v>
      </c>
    </row>
    <row r="348" spans="1:23" ht="13.8">
      <c r="A348" s="32" t="s">
        <v>87</v>
      </c>
      <c r="B348" s="30">
        <v>100204</v>
      </c>
      <c r="C348" s="33" t="s">
        <v>108</v>
      </c>
      <c r="D348" s="40" t="s">
        <v>2047</v>
      </c>
      <c r="E348" s="33" t="s">
        <v>178</v>
      </c>
      <c r="F348" s="41">
        <v>2500000</v>
      </c>
      <c r="G348" s="41">
        <v>2500000</v>
      </c>
      <c r="H348" s="41">
        <v>1188634.7</v>
      </c>
      <c r="I348" s="41">
        <v>1188634.7</v>
      </c>
      <c r="J348" s="41">
        <v>1188634.7</v>
      </c>
      <c r="K348" s="34" t="s">
        <v>189</v>
      </c>
      <c r="L348" s="30" t="s">
        <v>30</v>
      </c>
      <c r="M348" s="52" t="s">
        <v>446</v>
      </c>
      <c r="N348" s="55" t="s">
        <v>2287</v>
      </c>
      <c r="O348" s="33" t="s">
        <v>30</v>
      </c>
      <c r="P348" s="33" t="s">
        <v>1245</v>
      </c>
      <c r="Q348" s="35" t="s">
        <v>2044</v>
      </c>
      <c r="R348" s="49">
        <f t="shared" si="87"/>
        <v>8565904.1</v>
      </c>
      <c r="S348" s="48">
        <v>50</v>
      </c>
      <c r="T348" s="48">
        <v>0</v>
      </c>
      <c r="U348" s="48" t="s">
        <v>2044</v>
      </c>
      <c r="V348" s="48" t="s">
        <v>2044</v>
      </c>
      <c r="W348" s="49" t="s">
        <v>1740</v>
      </c>
    </row>
    <row r="349" spans="1:23" ht="13.8">
      <c r="A349" s="32" t="s">
        <v>86</v>
      </c>
      <c r="B349" s="30">
        <v>100204</v>
      </c>
      <c r="C349" s="33" t="s">
        <v>108</v>
      </c>
      <c r="D349" s="40" t="s">
        <v>2047</v>
      </c>
      <c r="E349" s="33" t="s">
        <v>168</v>
      </c>
      <c r="F349" s="41">
        <v>0</v>
      </c>
      <c r="G349" s="41">
        <v>0</v>
      </c>
      <c r="H349" s="41">
        <v>0</v>
      </c>
      <c r="I349" s="41">
        <v>0</v>
      </c>
      <c r="J349" s="41">
        <v>0</v>
      </c>
      <c r="K349" s="34" t="s">
        <v>189</v>
      </c>
      <c r="L349" s="30" t="s">
        <v>190</v>
      </c>
      <c r="M349" s="52" t="s">
        <v>447</v>
      </c>
      <c r="N349" s="55" t="s">
        <v>2288</v>
      </c>
      <c r="O349" s="33" t="s">
        <v>190</v>
      </c>
      <c r="P349" s="33" t="s">
        <v>1246</v>
      </c>
      <c r="Q349" s="35" t="s">
        <v>2044</v>
      </c>
      <c r="R349" s="49">
        <f t="shared" si="87"/>
        <v>0</v>
      </c>
      <c r="S349" s="48">
        <v>600</v>
      </c>
      <c r="T349" s="48">
        <v>0</v>
      </c>
      <c r="U349" s="48" t="s">
        <v>2044</v>
      </c>
      <c r="V349" s="48" t="s">
        <v>2044</v>
      </c>
      <c r="W349" s="49" t="s">
        <v>1740</v>
      </c>
    </row>
    <row r="350" spans="1:23" ht="13.8">
      <c r="A350" s="32" t="s">
        <v>86</v>
      </c>
      <c r="B350" s="30">
        <v>100204</v>
      </c>
      <c r="C350" s="33" t="s">
        <v>108</v>
      </c>
      <c r="D350" s="40" t="s">
        <v>2047</v>
      </c>
      <c r="E350" s="33" t="s">
        <v>168</v>
      </c>
      <c r="F350" s="41">
        <v>0</v>
      </c>
      <c r="G350" s="41">
        <v>0</v>
      </c>
      <c r="H350" s="41">
        <v>0</v>
      </c>
      <c r="I350" s="41">
        <v>0</v>
      </c>
      <c r="J350" s="41">
        <v>0</v>
      </c>
      <c r="K350" s="34" t="s">
        <v>189</v>
      </c>
      <c r="L350" s="30" t="s">
        <v>30</v>
      </c>
      <c r="M350" s="52" t="s">
        <v>448</v>
      </c>
      <c r="N350" s="55" t="s">
        <v>2289</v>
      </c>
      <c r="O350" s="33" t="s">
        <v>30</v>
      </c>
      <c r="P350" s="33" t="s">
        <v>1247</v>
      </c>
      <c r="Q350" s="35" t="s">
        <v>2044</v>
      </c>
      <c r="R350" s="49">
        <f t="shared" si="87"/>
        <v>0</v>
      </c>
      <c r="S350" s="48">
        <v>600</v>
      </c>
      <c r="T350" s="48">
        <v>0</v>
      </c>
      <c r="U350" s="48" t="s">
        <v>2044</v>
      </c>
      <c r="V350" s="48" t="s">
        <v>2044</v>
      </c>
      <c r="W350" s="49" t="s">
        <v>1740</v>
      </c>
    </row>
    <row r="351" spans="1:23" ht="13.8">
      <c r="A351" s="32" t="s">
        <v>86</v>
      </c>
      <c r="B351" s="30">
        <v>100204</v>
      </c>
      <c r="C351" s="33" t="s">
        <v>108</v>
      </c>
      <c r="D351" s="40" t="s">
        <v>2047</v>
      </c>
      <c r="E351" s="33" t="s">
        <v>168</v>
      </c>
      <c r="F351" s="41">
        <v>0</v>
      </c>
      <c r="G351" s="41">
        <v>0</v>
      </c>
      <c r="H351" s="41">
        <v>0</v>
      </c>
      <c r="I351" s="41">
        <v>0</v>
      </c>
      <c r="J351" s="41">
        <v>0</v>
      </c>
      <c r="K351" s="34" t="s">
        <v>189</v>
      </c>
      <c r="L351" s="30" t="s">
        <v>30</v>
      </c>
      <c r="M351" s="52" t="s">
        <v>449</v>
      </c>
      <c r="N351" s="55" t="s">
        <v>2290</v>
      </c>
      <c r="O351" s="33" t="s">
        <v>30</v>
      </c>
      <c r="P351" s="33" t="s">
        <v>1248</v>
      </c>
      <c r="Q351" s="35" t="s">
        <v>2044</v>
      </c>
      <c r="R351" s="49">
        <f t="shared" si="87"/>
        <v>0</v>
      </c>
      <c r="S351" s="48">
        <v>600</v>
      </c>
      <c r="T351" s="48">
        <v>0</v>
      </c>
      <c r="U351" s="48" t="s">
        <v>2044</v>
      </c>
      <c r="V351" s="48" t="s">
        <v>2044</v>
      </c>
      <c r="W351" s="49" t="s">
        <v>1740</v>
      </c>
    </row>
    <row r="352" spans="1:23" ht="13.8">
      <c r="A352" s="32" t="s">
        <v>86</v>
      </c>
      <c r="B352" s="30">
        <v>100204</v>
      </c>
      <c r="C352" s="33" t="s">
        <v>108</v>
      </c>
      <c r="D352" s="40" t="s">
        <v>2047</v>
      </c>
      <c r="E352" s="33" t="s">
        <v>168</v>
      </c>
      <c r="F352" s="41">
        <v>0</v>
      </c>
      <c r="G352" s="41">
        <v>0</v>
      </c>
      <c r="H352" s="41">
        <v>0</v>
      </c>
      <c r="I352" s="41">
        <v>0</v>
      </c>
      <c r="J352" s="41">
        <v>0</v>
      </c>
      <c r="K352" s="34" t="s">
        <v>189</v>
      </c>
      <c r="L352" s="30" t="s">
        <v>30</v>
      </c>
      <c r="M352" s="52" t="s">
        <v>450</v>
      </c>
      <c r="N352" s="55" t="s">
        <v>2291</v>
      </c>
      <c r="O352" s="33" t="s">
        <v>30</v>
      </c>
      <c r="P352" s="33" t="s">
        <v>1249</v>
      </c>
      <c r="Q352" s="35" t="s">
        <v>2044</v>
      </c>
      <c r="R352" s="49">
        <f t="shared" si="87"/>
        <v>0</v>
      </c>
      <c r="S352" s="48">
        <v>600</v>
      </c>
      <c r="T352" s="48">
        <v>0</v>
      </c>
      <c r="U352" s="48" t="s">
        <v>2044</v>
      </c>
      <c r="V352" s="48" t="s">
        <v>2044</v>
      </c>
      <c r="W352" s="49" t="s">
        <v>1740</v>
      </c>
    </row>
    <row r="353" spans="1:23" ht="13.8">
      <c r="A353" s="32" t="s">
        <v>86</v>
      </c>
      <c r="B353" s="30">
        <v>100204</v>
      </c>
      <c r="C353" s="33" t="s">
        <v>108</v>
      </c>
      <c r="D353" s="40" t="s">
        <v>2047</v>
      </c>
      <c r="E353" s="33" t="s">
        <v>168</v>
      </c>
      <c r="F353" s="41">
        <v>0</v>
      </c>
      <c r="G353" s="41">
        <v>0</v>
      </c>
      <c r="H353" s="41">
        <v>0</v>
      </c>
      <c r="I353" s="41">
        <v>0</v>
      </c>
      <c r="J353" s="41">
        <v>0</v>
      </c>
      <c r="K353" s="34" t="s">
        <v>189</v>
      </c>
      <c r="L353" s="30" t="s">
        <v>30</v>
      </c>
      <c r="M353" s="52" t="s">
        <v>451</v>
      </c>
      <c r="N353" s="55" t="s">
        <v>2292</v>
      </c>
      <c r="O353" s="33" t="s">
        <v>30</v>
      </c>
      <c r="P353" s="33" t="s">
        <v>1250</v>
      </c>
      <c r="Q353" s="35" t="s">
        <v>2044</v>
      </c>
      <c r="R353" s="49">
        <f t="shared" si="87"/>
        <v>0</v>
      </c>
      <c r="S353" s="48">
        <v>0</v>
      </c>
      <c r="T353" s="48">
        <v>0</v>
      </c>
      <c r="U353" s="48" t="s">
        <v>2044</v>
      </c>
      <c r="V353" s="48" t="s">
        <v>2044</v>
      </c>
      <c r="W353" s="49" t="s">
        <v>1740</v>
      </c>
    </row>
    <row r="354" spans="1:23" ht="13.8">
      <c r="A354" s="32" t="s">
        <v>86</v>
      </c>
      <c r="B354" s="30">
        <v>100204</v>
      </c>
      <c r="C354" s="33" t="s">
        <v>108</v>
      </c>
      <c r="D354" s="40" t="s">
        <v>2047</v>
      </c>
      <c r="E354" s="33" t="s">
        <v>178</v>
      </c>
      <c r="F354" s="41">
        <f>F355+F356</f>
        <v>0</v>
      </c>
      <c r="G354" s="41">
        <f aca="true" t="shared" si="101" ref="G354:J354">G355+G356</f>
        <v>50000</v>
      </c>
      <c r="H354" s="41">
        <f t="shared" si="101"/>
        <v>0</v>
      </c>
      <c r="I354" s="41">
        <f t="shared" si="101"/>
        <v>0</v>
      </c>
      <c r="J354" s="41">
        <f t="shared" si="101"/>
        <v>0</v>
      </c>
      <c r="K354" s="34" t="s">
        <v>189</v>
      </c>
      <c r="L354" s="30" t="s">
        <v>190</v>
      </c>
      <c r="M354" s="52" t="s">
        <v>452</v>
      </c>
      <c r="N354" s="55" t="s">
        <v>2293</v>
      </c>
      <c r="O354" s="33" t="s">
        <v>190</v>
      </c>
      <c r="P354" s="33" t="s">
        <v>1251</v>
      </c>
      <c r="Q354" s="35" t="s">
        <v>2044</v>
      </c>
      <c r="R354" s="49">
        <f t="shared" si="87"/>
        <v>50000</v>
      </c>
      <c r="S354" s="48">
        <v>50</v>
      </c>
      <c r="T354" s="48">
        <v>0</v>
      </c>
      <c r="U354" s="48" t="s">
        <v>2044</v>
      </c>
      <c r="V354" s="48" t="s">
        <v>2044</v>
      </c>
      <c r="W354" s="49" t="s">
        <v>1740</v>
      </c>
    </row>
    <row r="355" spans="1:23" ht="13.8">
      <c r="A355" s="32" t="s">
        <v>86</v>
      </c>
      <c r="B355" s="30">
        <v>100204</v>
      </c>
      <c r="C355" s="33" t="s">
        <v>108</v>
      </c>
      <c r="D355" s="40" t="s">
        <v>2047</v>
      </c>
      <c r="E355" s="33" t="s">
        <v>178</v>
      </c>
      <c r="F355" s="41">
        <v>0</v>
      </c>
      <c r="G355" s="41">
        <v>0</v>
      </c>
      <c r="H355" s="41">
        <v>0</v>
      </c>
      <c r="I355" s="41">
        <v>0</v>
      </c>
      <c r="J355" s="41">
        <v>0</v>
      </c>
      <c r="K355" s="34" t="s">
        <v>189</v>
      </c>
      <c r="L355" s="30" t="s">
        <v>30</v>
      </c>
      <c r="M355" s="52" t="s">
        <v>453</v>
      </c>
      <c r="N355" s="55" t="s">
        <v>2294</v>
      </c>
      <c r="O355" s="33" t="s">
        <v>30</v>
      </c>
      <c r="P355" s="33" t="s">
        <v>1252</v>
      </c>
      <c r="Q355" s="35" t="s">
        <v>2044</v>
      </c>
      <c r="R355" s="49">
        <f t="shared" si="87"/>
        <v>0</v>
      </c>
      <c r="S355" s="48">
        <v>600</v>
      </c>
      <c r="T355" s="48">
        <v>0</v>
      </c>
      <c r="U355" s="48" t="s">
        <v>2044</v>
      </c>
      <c r="V355" s="48" t="s">
        <v>2044</v>
      </c>
      <c r="W355" s="49" t="s">
        <v>1740</v>
      </c>
    </row>
    <row r="356" spans="1:23" ht="13.8">
      <c r="A356" s="32" t="s">
        <v>87</v>
      </c>
      <c r="B356" s="30">
        <v>100204</v>
      </c>
      <c r="C356" s="33" t="s">
        <v>108</v>
      </c>
      <c r="D356" s="40" t="s">
        <v>2047</v>
      </c>
      <c r="E356" s="33" t="s">
        <v>178</v>
      </c>
      <c r="F356" s="41">
        <v>0</v>
      </c>
      <c r="G356" s="41">
        <v>50000</v>
      </c>
      <c r="H356" s="41">
        <v>0</v>
      </c>
      <c r="I356" s="41">
        <v>0</v>
      </c>
      <c r="J356" s="41">
        <v>0</v>
      </c>
      <c r="K356" s="34" t="s">
        <v>189</v>
      </c>
      <c r="L356" s="30" t="s">
        <v>30</v>
      </c>
      <c r="M356" s="52" t="s">
        <v>1764</v>
      </c>
      <c r="N356" s="55" t="s">
        <v>2295</v>
      </c>
      <c r="O356" s="33" t="s">
        <v>30</v>
      </c>
      <c r="P356" s="33" t="s">
        <v>1887</v>
      </c>
      <c r="Q356" s="35" t="s">
        <v>2044</v>
      </c>
      <c r="R356" s="49">
        <f t="shared" si="87"/>
        <v>50000</v>
      </c>
      <c r="S356" s="48">
        <v>0</v>
      </c>
      <c r="T356" s="48">
        <v>0</v>
      </c>
      <c r="U356" s="48" t="s">
        <v>2044</v>
      </c>
      <c r="V356" s="48" t="s">
        <v>2044</v>
      </c>
      <c r="W356" s="49" t="s">
        <v>1740</v>
      </c>
    </row>
    <row r="357" spans="1:23" ht="13.8">
      <c r="A357" s="32" t="s">
        <v>86</v>
      </c>
      <c r="B357" s="30">
        <v>100204</v>
      </c>
      <c r="C357" s="33" t="s">
        <v>108</v>
      </c>
      <c r="D357" s="40" t="s">
        <v>2047</v>
      </c>
      <c r="E357" s="33" t="s">
        <v>168</v>
      </c>
      <c r="F357" s="41">
        <f>SUM(F358:F362)</f>
        <v>353818</v>
      </c>
      <c r="G357" s="41">
        <f aca="true" t="shared" si="102" ref="G357:J357">SUM(G358:G362)</f>
        <v>353818</v>
      </c>
      <c r="H357" s="41">
        <f t="shared" si="102"/>
        <v>0</v>
      </c>
      <c r="I357" s="41">
        <f t="shared" si="102"/>
        <v>0</v>
      </c>
      <c r="J357" s="41">
        <f t="shared" si="102"/>
        <v>0</v>
      </c>
      <c r="K357" s="34" t="s">
        <v>189</v>
      </c>
      <c r="L357" s="30" t="s">
        <v>190</v>
      </c>
      <c r="M357" s="52" t="s">
        <v>454</v>
      </c>
      <c r="N357" s="55" t="s">
        <v>2296</v>
      </c>
      <c r="O357" s="33" t="s">
        <v>190</v>
      </c>
      <c r="P357" s="33" t="s">
        <v>1253</v>
      </c>
      <c r="Q357" s="35" t="s">
        <v>2044</v>
      </c>
      <c r="R357" s="49">
        <f t="shared" si="87"/>
        <v>707636</v>
      </c>
      <c r="S357" s="48">
        <v>600</v>
      </c>
      <c r="T357" s="48">
        <v>0</v>
      </c>
      <c r="U357" s="48" t="s">
        <v>2044</v>
      </c>
      <c r="V357" s="48" t="s">
        <v>2044</v>
      </c>
      <c r="W357" s="49" t="s">
        <v>1740</v>
      </c>
    </row>
    <row r="358" spans="1:23" ht="13.8">
      <c r="A358" s="32" t="s">
        <v>86</v>
      </c>
      <c r="B358" s="30">
        <v>100204</v>
      </c>
      <c r="C358" s="33" t="s">
        <v>108</v>
      </c>
      <c r="D358" s="40" t="s">
        <v>2047</v>
      </c>
      <c r="E358" s="33" t="s">
        <v>168</v>
      </c>
      <c r="F358" s="41">
        <v>0</v>
      </c>
      <c r="G358" s="41">
        <v>0</v>
      </c>
      <c r="H358" s="41">
        <v>0</v>
      </c>
      <c r="I358" s="41">
        <v>0</v>
      </c>
      <c r="J358" s="41">
        <v>0</v>
      </c>
      <c r="K358" s="34" t="s">
        <v>189</v>
      </c>
      <c r="L358" s="30" t="s">
        <v>30</v>
      </c>
      <c r="M358" s="52" t="s">
        <v>455</v>
      </c>
      <c r="N358" s="55" t="s">
        <v>2297</v>
      </c>
      <c r="O358" s="33" t="s">
        <v>30</v>
      </c>
      <c r="P358" s="33" t="s">
        <v>1254</v>
      </c>
      <c r="Q358" s="35" t="s">
        <v>2044</v>
      </c>
      <c r="R358" s="49">
        <f t="shared" si="87"/>
        <v>0</v>
      </c>
      <c r="S358" s="48">
        <v>600</v>
      </c>
      <c r="T358" s="48">
        <v>0</v>
      </c>
      <c r="U358" s="48" t="s">
        <v>2044</v>
      </c>
      <c r="V358" s="48" t="s">
        <v>2044</v>
      </c>
      <c r="W358" s="49" t="s">
        <v>1742</v>
      </c>
    </row>
    <row r="359" spans="1:23" ht="13.8">
      <c r="A359" s="32" t="s">
        <v>86</v>
      </c>
      <c r="B359" s="30">
        <v>100204</v>
      </c>
      <c r="C359" s="33" t="s">
        <v>108</v>
      </c>
      <c r="D359" s="40" t="s">
        <v>2047</v>
      </c>
      <c r="E359" s="33" t="s">
        <v>168</v>
      </c>
      <c r="F359" s="41">
        <v>0</v>
      </c>
      <c r="G359" s="41">
        <v>0</v>
      </c>
      <c r="H359" s="41">
        <v>0</v>
      </c>
      <c r="I359" s="41">
        <v>0</v>
      </c>
      <c r="J359" s="41">
        <v>0</v>
      </c>
      <c r="K359" s="34" t="s">
        <v>189</v>
      </c>
      <c r="L359" s="30" t="s">
        <v>30</v>
      </c>
      <c r="M359" s="52" t="s">
        <v>456</v>
      </c>
      <c r="N359" s="55" t="s">
        <v>2298</v>
      </c>
      <c r="O359" s="33" t="s">
        <v>30</v>
      </c>
      <c r="P359" s="33" t="s">
        <v>1255</v>
      </c>
      <c r="Q359" s="35" t="s">
        <v>2044</v>
      </c>
      <c r="R359" s="49">
        <f t="shared" si="87"/>
        <v>0</v>
      </c>
      <c r="S359" s="48">
        <v>600</v>
      </c>
      <c r="T359" s="48">
        <v>0</v>
      </c>
      <c r="U359" s="48" t="s">
        <v>2044</v>
      </c>
      <c r="V359" s="48" t="s">
        <v>2044</v>
      </c>
      <c r="W359" s="49" t="s">
        <v>1740</v>
      </c>
    </row>
    <row r="360" spans="1:23" ht="13.8">
      <c r="A360" s="32" t="s">
        <v>86</v>
      </c>
      <c r="B360" s="30">
        <v>100204</v>
      </c>
      <c r="C360" s="33" t="s">
        <v>108</v>
      </c>
      <c r="D360" s="40" t="s">
        <v>2047</v>
      </c>
      <c r="E360" s="33" t="s">
        <v>168</v>
      </c>
      <c r="F360" s="41">
        <v>0</v>
      </c>
      <c r="G360" s="41">
        <v>0</v>
      </c>
      <c r="H360" s="41">
        <v>0</v>
      </c>
      <c r="I360" s="41">
        <v>0</v>
      </c>
      <c r="J360" s="41">
        <v>0</v>
      </c>
      <c r="K360" s="34" t="s">
        <v>189</v>
      </c>
      <c r="L360" s="30" t="s">
        <v>30</v>
      </c>
      <c r="M360" s="52" t="s">
        <v>457</v>
      </c>
      <c r="N360" s="55" t="s">
        <v>2299</v>
      </c>
      <c r="O360" s="33" t="s">
        <v>30</v>
      </c>
      <c r="P360" s="33" t="s">
        <v>1256</v>
      </c>
      <c r="Q360" s="35" t="s">
        <v>2044</v>
      </c>
      <c r="R360" s="49">
        <f t="shared" si="87"/>
        <v>0</v>
      </c>
      <c r="S360" s="48">
        <v>500</v>
      </c>
      <c r="T360" s="48">
        <v>0</v>
      </c>
      <c r="U360" s="48" t="s">
        <v>2044</v>
      </c>
      <c r="V360" s="48" t="s">
        <v>2044</v>
      </c>
      <c r="W360" s="49" t="s">
        <v>1740</v>
      </c>
    </row>
    <row r="361" spans="1:23" ht="13.8">
      <c r="A361" s="32" t="s">
        <v>86</v>
      </c>
      <c r="B361" s="30">
        <v>100204</v>
      </c>
      <c r="C361" s="33" t="s">
        <v>108</v>
      </c>
      <c r="D361" s="40" t="s">
        <v>2047</v>
      </c>
      <c r="E361" s="33" t="s">
        <v>168</v>
      </c>
      <c r="F361" s="41">
        <v>0</v>
      </c>
      <c r="G361" s="41">
        <v>0</v>
      </c>
      <c r="H361" s="41">
        <v>0</v>
      </c>
      <c r="I361" s="41">
        <v>0</v>
      </c>
      <c r="J361" s="41">
        <v>0</v>
      </c>
      <c r="K361" s="34" t="s">
        <v>189</v>
      </c>
      <c r="L361" s="30" t="s">
        <v>30</v>
      </c>
      <c r="M361" s="52" t="s">
        <v>458</v>
      </c>
      <c r="N361" s="55" t="s">
        <v>2300</v>
      </c>
      <c r="O361" s="33" t="s">
        <v>30</v>
      </c>
      <c r="P361" s="33" t="s">
        <v>1257</v>
      </c>
      <c r="Q361" s="35" t="s">
        <v>2044</v>
      </c>
      <c r="R361" s="49">
        <f t="shared" si="87"/>
        <v>0</v>
      </c>
      <c r="S361" s="48">
        <v>600</v>
      </c>
      <c r="T361" s="48">
        <v>0</v>
      </c>
      <c r="U361" s="48" t="s">
        <v>2044</v>
      </c>
      <c r="V361" s="48" t="s">
        <v>2044</v>
      </c>
      <c r="W361" s="49" t="s">
        <v>1740</v>
      </c>
    </row>
    <row r="362" spans="1:23" ht="13.8">
      <c r="A362" s="32" t="s">
        <v>87</v>
      </c>
      <c r="B362" s="30">
        <v>100204</v>
      </c>
      <c r="C362" s="33" t="s">
        <v>108</v>
      </c>
      <c r="D362" s="40" t="s">
        <v>2047</v>
      </c>
      <c r="E362" s="33" t="s">
        <v>168</v>
      </c>
      <c r="F362" s="41">
        <v>353818</v>
      </c>
      <c r="G362" s="41">
        <v>353818</v>
      </c>
      <c r="H362" s="41">
        <v>0</v>
      </c>
      <c r="I362" s="41">
        <v>0</v>
      </c>
      <c r="J362" s="41">
        <v>0</v>
      </c>
      <c r="K362" s="34" t="s">
        <v>189</v>
      </c>
      <c r="L362" s="30" t="s">
        <v>30</v>
      </c>
      <c r="M362" s="52" t="s">
        <v>459</v>
      </c>
      <c r="N362" s="55" t="s">
        <v>2301</v>
      </c>
      <c r="O362" s="33" t="s">
        <v>30</v>
      </c>
      <c r="P362" s="33" t="s">
        <v>1258</v>
      </c>
      <c r="Q362" s="35" t="s">
        <v>2044</v>
      </c>
      <c r="R362" s="49">
        <f t="shared" si="87"/>
        <v>707636</v>
      </c>
      <c r="S362" s="48">
        <v>0</v>
      </c>
      <c r="T362" s="48">
        <v>0</v>
      </c>
      <c r="U362" s="48" t="s">
        <v>2044</v>
      </c>
      <c r="V362" s="48" t="s">
        <v>2044</v>
      </c>
      <c r="W362" s="49" t="s">
        <v>1740</v>
      </c>
    </row>
    <row r="363" spans="1:23" ht="13.8">
      <c r="A363" s="32" t="s">
        <v>86</v>
      </c>
      <c r="B363" s="30">
        <v>100204</v>
      </c>
      <c r="C363" s="33" t="s">
        <v>108</v>
      </c>
      <c r="D363" s="40" t="s">
        <v>2047</v>
      </c>
      <c r="E363" s="33" t="s">
        <v>163</v>
      </c>
      <c r="F363" s="41">
        <f>F364</f>
        <v>2475000</v>
      </c>
      <c r="G363" s="41">
        <f aca="true" t="shared" si="103" ref="G363:J363">G364</f>
        <v>1475000</v>
      </c>
      <c r="H363" s="41">
        <f t="shared" si="103"/>
        <v>0</v>
      </c>
      <c r="I363" s="41">
        <f t="shared" si="103"/>
        <v>0</v>
      </c>
      <c r="J363" s="41">
        <f t="shared" si="103"/>
        <v>0</v>
      </c>
      <c r="K363" s="34" t="s">
        <v>189</v>
      </c>
      <c r="L363" s="30" t="s">
        <v>190</v>
      </c>
      <c r="M363" s="52" t="s">
        <v>460</v>
      </c>
      <c r="N363" s="55" t="s">
        <v>2302</v>
      </c>
      <c r="O363" s="33" t="s">
        <v>190</v>
      </c>
      <c r="P363" s="33" t="s">
        <v>1259</v>
      </c>
      <c r="Q363" s="35" t="s">
        <v>2044</v>
      </c>
      <c r="R363" s="49">
        <f t="shared" si="87"/>
        <v>3950000</v>
      </c>
      <c r="S363" s="48">
        <v>0</v>
      </c>
      <c r="T363" s="48">
        <v>0</v>
      </c>
      <c r="U363" s="48" t="s">
        <v>2044</v>
      </c>
      <c r="V363" s="48" t="s">
        <v>2044</v>
      </c>
      <c r="W363" s="49" t="s">
        <v>1742</v>
      </c>
    </row>
    <row r="364" spans="1:23" ht="13.8">
      <c r="A364" s="32" t="s">
        <v>87</v>
      </c>
      <c r="B364" s="30">
        <v>100204</v>
      </c>
      <c r="C364" s="33" t="s">
        <v>108</v>
      </c>
      <c r="D364" s="40" t="s">
        <v>2047</v>
      </c>
      <c r="E364" s="33" t="s">
        <v>163</v>
      </c>
      <c r="F364" s="41">
        <v>2475000</v>
      </c>
      <c r="G364" s="41">
        <v>1475000</v>
      </c>
      <c r="H364" s="41">
        <v>0</v>
      </c>
      <c r="I364" s="41">
        <v>0</v>
      </c>
      <c r="J364" s="41">
        <v>0</v>
      </c>
      <c r="K364" s="34" t="s">
        <v>189</v>
      </c>
      <c r="L364" s="30" t="s">
        <v>30</v>
      </c>
      <c r="M364" s="52" t="s">
        <v>461</v>
      </c>
      <c r="N364" s="55" t="s">
        <v>2303</v>
      </c>
      <c r="O364" s="33" t="s">
        <v>30</v>
      </c>
      <c r="P364" s="33" t="s">
        <v>1888</v>
      </c>
      <c r="Q364" s="35" t="s">
        <v>2044</v>
      </c>
      <c r="R364" s="49">
        <f t="shared" si="87"/>
        <v>3950000</v>
      </c>
      <c r="S364" s="48">
        <v>0</v>
      </c>
      <c r="T364" s="48">
        <v>0</v>
      </c>
      <c r="U364" s="48" t="s">
        <v>2044</v>
      </c>
      <c r="V364" s="48" t="s">
        <v>2044</v>
      </c>
      <c r="W364" s="49" t="s">
        <v>1740</v>
      </c>
    </row>
    <row r="365" spans="1:23" ht="13.8">
      <c r="A365" s="32" t="s">
        <v>86</v>
      </c>
      <c r="B365" s="30">
        <v>100204</v>
      </c>
      <c r="C365" s="33" t="s">
        <v>108</v>
      </c>
      <c r="D365" s="40" t="s">
        <v>2047</v>
      </c>
      <c r="E365" s="33" t="s">
        <v>163</v>
      </c>
      <c r="F365" s="41">
        <f>F366+F367</f>
        <v>0</v>
      </c>
      <c r="G365" s="41">
        <f>G366+G367</f>
        <v>611762</v>
      </c>
      <c r="H365" s="41">
        <f aca="true" t="shared" si="104" ref="H365:J365">H366+H367</f>
        <v>111762</v>
      </c>
      <c r="I365" s="41">
        <f t="shared" si="104"/>
        <v>111762</v>
      </c>
      <c r="J365" s="41">
        <f t="shared" si="104"/>
        <v>111762</v>
      </c>
      <c r="K365" s="34" t="s">
        <v>189</v>
      </c>
      <c r="L365" s="30" t="s">
        <v>190</v>
      </c>
      <c r="M365" s="52" t="s">
        <v>463</v>
      </c>
      <c r="N365" s="55" t="s">
        <v>2304</v>
      </c>
      <c r="O365" s="33" t="s">
        <v>190</v>
      </c>
      <c r="P365" s="33" t="s">
        <v>1261</v>
      </c>
      <c r="Q365" s="35" t="s">
        <v>2044</v>
      </c>
      <c r="R365" s="49">
        <f t="shared" si="87"/>
        <v>947048</v>
      </c>
      <c r="S365" s="48">
        <v>63.120000000000005</v>
      </c>
      <c r="T365" s="48">
        <v>50.49</v>
      </c>
      <c r="U365" s="48" t="s">
        <v>2044</v>
      </c>
      <c r="V365" s="48" t="s">
        <v>2044</v>
      </c>
      <c r="W365" s="49" t="s">
        <v>1740</v>
      </c>
    </row>
    <row r="366" spans="1:23" ht="13.8">
      <c r="A366" s="32" t="s">
        <v>87</v>
      </c>
      <c r="B366" s="30">
        <v>100204</v>
      </c>
      <c r="C366" s="33" t="s">
        <v>108</v>
      </c>
      <c r="D366" s="40" t="s">
        <v>2047</v>
      </c>
      <c r="E366" s="33" t="s">
        <v>163</v>
      </c>
      <c r="F366" s="41">
        <v>0</v>
      </c>
      <c r="G366" s="41">
        <v>500000</v>
      </c>
      <c r="H366" s="41">
        <v>0</v>
      </c>
      <c r="I366" s="41">
        <v>0</v>
      </c>
      <c r="J366" s="41">
        <v>0</v>
      </c>
      <c r="K366" s="34" t="s">
        <v>189</v>
      </c>
      <c r="L366" s="30" t="s">
        <v>30</v>
      </c>
      <c r="M366" s="52" t="s">
        <v>464</v>
      </c>
      <c r="N366" s="55" t="s">
        <v>2305</v>
      </c>
      <c r="O366" s="33" t="s">
        <v>30</v>
      </c>
      <c r="P366" s="33" t="s">
        <v>1262</v>
      </c>
      <c r="Q366" s="35" t="s">
        <v>2044</v>
      </c>
      <c r="R366" s="49">
        <f t="shared" si="87"/>
        <v>500000</v>
      </c>
      <c r="S366" s="48">
        <v>0</v>
      </c>
      <c r="T366" s="48">
        <v>0</v>
      </c>
      <c r="U366" s="48" t="s">
        <v>2044</v>
      </c>
      <c r="V366" s="48" t="s">
        <v>2044</v>
      </c>
      <c r="W366" s="49" t="s">
        <v>1742</v>
      </c>
    </row>
    <row r="367" spans="1:23" ht="13.8">
      <c r="A367" s="32" t="s">
        <v>87</v>
      </c>
      <c r="B367" s="30">
        <v>100204</v>
      </c>
      <c r="C367" s="33" t="s">
        <v>108</v>
      </c>
      <c r="D367" s="40" t="s">
        <v>2047</v>
      </c>
      <c r="E367" s="33" t="s">
        <v>157</v>
      </c>
      <c r="F367" s="41">
        <v>0</v>
      </c>
      <c r="G367" s="41">
        <v>111762</v>
      </c>
      <c r="H367" s="41">
        <v>111762</v>
      </c>
      <c r="I367" s="41">
        <v>111762</v>
      </c>
      <c r="J367" s="41">
        <v>111762</v>
      </c>
      <c r="K367" s="34" t="s">
        <v>189</v>
      </c>
      <c r="L367" s="30" t="s">
        <v>30</v>
      </c>
      <c r="M367" s="52" t="s">
        <v>462</v>
      </c>
      <c r="N367" s="55" t="s">
        <v>2306</v>
      </c>
      <c r="O367" s="33" t="s">
        <v>30</v>
      </c>
      <c r="P367" s="33" t="s">
        <v>1260</v>
      </c>
      <c r="Q367" s="35" t="s">
        <v>2044</v>
      </c>
      <c r="R367" s="49">
        <f t="shared" si="87"/>
        <v>447048</v>
      </c>
      <c r="S367" s="48">
        <v>50</v>
      </c>
      <c r="T367" s="48">
        <v>50</v>
      </c>
      <c r="U367" s="48" t="s">
        <v>2044</v>
      </c>
      <c r="V367" s="48" t="s">
        <v>2044</v>
      </c>
      <c r="W367" s="49" t="s">
        <v>1740</v>
      </c>
    </row>
    <row r="368" spans="1:23" ht="13.8">
      <c r="A368" s="32" t="s">
        <v>86</v>
      </c>
      <c r="B368" s="30">
        <v>100204</v>
      </c>
      <c r="C368" s="33" t="s">
        <v>108</v>
      </c>
      <c r="D368" s="40" t="s">
        <v>2047</v>
      </c>
      <c r="E368" s="33" t="s">
        <v>167</v>
      </c>
      <c r="F368" s="41">
        <f>F369+F370</f>
        <v>40000</v>
      </c>
      <c r="G368" s="41">
        <f>G369+G370</f>
        <v>40000</v>
      </c>
      <c r="H368" s="41">
        <f aca="true" t="shared" si="105" ref="H368:J368">H369+H370</f>
        <v>40000</v>
      </c>
      <c r="I368" s="41">
        <f t="shared" si="105"/>
        <v>40000</v>
      </c>
      <c r="J368" s="41">
        <f t="shared" si="105"/>
        <v>40000</v>
      </c>
      <c r="K368" s="34" t="s">
        <v>189</v>
      </c>
      <c r="L368" s="30" t="s">
        <v>190</v>
      </c>
      <c r="M368" s="52" t="s">
        <v>1765</v>
      </c>
      <c r="N368" s="55" t="s">
        <v>2307</v>
      </c>
      <c r="O368" s="33" t="s">
        <v>190</v>
      </c>
      <c r="P368" s="33" t="s">
        <v>1889</v>
      </c>
      <c r="Q368" s="35" t="s">
        <v>2044</v>
      </c>
      <c r="R368" s="49">
        <f t="shared" si="87"/>
        <v>200000</v>
      </c>
      <c r="S368" s="48">
        <v>50</v>
      </c>
      <c r="T368" s="48">
        <v>50</v>
      </c>
      <c r="U368" s="48" t="s">
        <v>2044</v>
      </c>
      <c r="V368" s="48" t="s">
        <v>2044</v>
      </c>
      <c r="W368" s="49" t="s">
        <v>1740</v>
      </c>
    </row>
    <row r="369" spans="1:23" ht="13.8">
      <c r="A369" s="32" t="s">
        <v>86</v>
      </c>
      <c r="B369" s="30">
        <v>100204</v>
      </c>
      <c r="C369" s="33" t="s">
        <v>108</v>
      </c>
      <c r="D369" s="40" t="s">
        <v>2047</v>
      </c>
      <c r="E369" s="33" t="s">
        <v>167</v>
      </c>
      <c r="F369" s="41">
        <v>0</v>
      </c>
      <c r="G369" s="41">
        <v>0</v>
      </c>
      <c r="H369" s="41"/>
      <c r="I369" s="41"/>
      <c r="J369" s="41"/>
      <c r="K369" s="34" t="s">
        <v>189</v>
      </c>
      <c r="L369" s="30" t="s">
        <v>30</v>
      </c>
      <c r="M369" s="52" t="s">
        <v>1766</v>
      </c>
      <c r="N369" s="55" t="s">
        <v>2308</v>
      </c>
      <c r="O369" s="33" t="s">
        <v>30</v>
      </c>
      <c r="P369" s="33" t="s">
        <v>1890</v>
      </c>
      <c r="Q369" s="35" t="s">
        <v>2044</v>
      </c>
      <c r="R369" s="49">
        <f t="shared" si="87"/>
        <v>0</v>
      </c>
      <c r="S369" s="48">
        <v>50</v>
      </c>
      <c r="T369" s="48">
        <v>50</v>
      </c>
      <c r="U369" s="48" t="s">
        <v>2044</v>
      </c>
      <c r="V369" s="48" t="s">
        <v>2044</v>
      </c>
      <c r="W369" s="49" t="s">
        <v>1742</v>
      </c>
    </row>
    <row r="370" spans="1:23" ht="13.8">
      <c r="A370" s="32" t="s">
        <v>87</v>
      </c>
      <c r="B370" s="30">
        <v>100204</v>
      </c>
      <c r="C370" s="33" t="s">
        <v>108</v>
      </c>
      <c r="D370" s="40" t="s">
        <v>2047</v>
      </c>
      <c r="E370" s="33" t="s">
        <v>167</v>
      </c>
      <c r="F370" s="41">
        <v>40000</v>
      </c>
      <c r="G370" s="41">
        <v>40000</v>
      </c>
      <c r="H370" s="41">
        <v>40000</v>
      </c>
      <c r="I370" s="41">
        <v>40000</v>
      </c>
      <c r="J370" s="41">
        <v>40000</v>
      </c>
      <c r="K370" s="34" t="s">
        <v>189</v>
      </c>
      <c r="L370" s="30" t="s">
        <v>30</v>
      </c>
      <c r="M370" s="52" t="s">
        <v>1767</v>
      </c>
      <c r="N370" s="55" t="s">
        <v>2309</v>
      </c>
      <c r="O370" s="33" t="s">
        <v>30</v>
      </c>
      <c r="P370" s="33" t="s">
        <v>1891</v>
      </c>
      <c r="Q370" s="35" t="s">
        <v>2044</v>
      </c>
      <c r="R370" s="49">
        <f t="shared" si="87"/>
        <v>200000</v>
      </c>
      <c r="S370" s="48">
        <v>0</v>
      </c>
      <c r="T370" s="48">
        <v>0</v>
      </c>
      <c r="U370" s="48" t="s">
        <v>2044</v>
      </c>
      <c r="V370" s="48" t="s">
        <v>2044</v>
      </c>
      <c r="W370" s="49" t="s">
        <v>1742</v>
      </c>
    </row>
    <row r="371" spans="1:23" ht="13.8">
      <c r="A371" s="32" t="s">
        <v>86</v>
      </c>
      <c r="B371" s="30">
        <v>100204</v>
      </c>
      <c r="C371" s="33" t="s">
        <v>108</v>
      </c>
      <c r="D371" s="40" t="s">
        <v>2047</v>
      </c>
      <c r="E371" s="33" t="s">
        <v>170</v>
      </c>
      <c r="F371" s="41">
        <v>0</v>
      </c>
      <c r="G371" s="41">
        <v>0</v>
      </c>
      <c r="H371" s="41">
        <v>0</v>
      </c>
      <c r="I371" s="41">
        <v>0</v>
      </c>
      <c r="J371" s="41">
        <v>0</v>
      </c>
      <c r="K371" s="34" t="s">
        <v>189</v>
      </c>
      <c r="L371" s="30" t="s">
        <v>190</v>
      </c>
      <c r="M371" s="52" t="s">
        <v>465</v>
      </c>
      <c r="N371" s="55" t="s">
        <v>2310</v>
      </c>
      <c r="O371" s="33" t="s">
        <v>190</v>
      </c>
      <c r="P371" s="33" t="s">
        <v>1263</v>
      </c>
      <c r="Q371" s="35" t="s">
        <v>2044</v>
      </c>
      <c r="R371" s="49">
        <f t="shared" si="87"/>
        <v>0</v>
      </c>
      <c r="S371" s="48">
        <v>37.5</v>
      </c>
      <c r="T371" s="48">
        <v>44</v>
      </c>
      <c r="U371" s="48" t="s">
        <v>2044</v>
      </c>
      <c r="V371" s="48" t="s">
        <v>2044</v>
      </c>
      <c r="W371" s="49" t="s">
        <v>1740</v>
      </c>
    </row>
    <row r="372" spans="1:23" ht="13.8">
      <c r="A372" s="32" t="s">
        <v>86</v>
      </c>
      <c r="B372" s="30">
        <v>100204</v>
      </c>
      <c r="C372" s="33" t="s">
        <v>108</v>
      </c>
      <c r="D372" s="40" t="s">
        <v>2047</v>
      </c>
      <c r="E372" s="33" t="s">
        <v>170</v>
      </c>
      <c r="F372" s="41">
        <v>0</v>
      </c>
      <c r="G372" s="41">
        <v>0</v>
      </c>
      <c r="H372" s="41">
        <v>0</v>
      </c>
      <c r="I372" s="41">
        <v>0</v>
      </c>
      <c r="J372" s="41">
        <v>0</v>
      </c>
      <c r="K372" s="34" t="s">
        <v>189</v>
      </c>
      <c r="L372" s="30" t="s">
        <v>30</v>
      </c>
      <c r="M372" s="52" t="s">
        <v>466</v>
      </c>
      <c r="N372" s="55" t="s">
        <v>2311</v>
      </c>
      <c r="O372" s="33" t="s">
        <v>30</v>
      </c>
      <c r="P372" s="33" t="s">
        <v>1264</v>
      </c>
      <c r="Q372" s="35" t="s">
        <v>2044</v>
      </c>
      <c r="R372" s="49">
        <f t="shared" si="87"/>
        <v>0</v>
      </c>
      <c r="S372" s="48">
        <v>100</v>
      </c>
      <c r="T372" s="48">
        <v>100</v>
      </c>
      <c r="U372" s="48" t="s">
        <v>2044</v>
      </c>
      <c r="V372" s="48" t="s">
        <v>2044</v>
      </c>
      <c r="W372" s="49" t="s">
        <v>1742</v>
      </c>
    </row>
    <row r="373" spans="1:23" ht="13.8">
      <c r="A373" s="32" t="s">
        <v>86</v>
      </c>
      <c r="B373" s="30">
        <v>100205</v>
      </c>
      <c r="C373" s="33" t="s">
        <v>109</v>
      </c>
      <c r="D373" s="40" t="s">
        <v>2046</v>
      </c>
      <c r="E373" s="33" t="s">
        <v>171</v>
      </c>
      <c r="F373" s="41">
        <f>F374</f>
        <v>21123000</v>
      </c>
      <c r="G373" s="41">
        <f aca="true" t="shared" si="106" ref="G373:J373">G374</f>
        <v>33262795.54</v>
      </c>
      <c r="H373" s="41">
        <f t="shared" si="106"/>
        <v>7143072.16</v>
      </c>
      <c r="I373" s="41">
        <f t="shared" si="106"/>
        <v>7143072.16</v>
      </c>
      <c r="J373" s="41">
        <f t="shared" si="106"/>
        <v>7143072.16</v>
      </c>
      <c r="K373" s="34" t="s">
        <v>189</v>
      </c>
      <c r="L373" s="30" t="s">
        <v>27</v>
      </c>
      <c r="M373" s="52" t="s">
        <v>473</v>
      </c>
      <c r="N373" s="55" t="s">
        <v>473</v>
      </c>
      <c r="O373" s="33" t="s">
        <v>27</v>
      </c>
      <c r="P373" s="33" t="s">
        <v>1892</v>
      </c>
      <c r="Q373" s="35" t="s">
        <v>2044</v>
      </c>
      <c r="R373" s="47">
        <v>0</v>
      </c>
      <c r="S373" s="48">
        <v>0</v>
      </c>
      <c r="T373" s="48">
        <v>0</v>
      </c>
      <c r="U373" s="48" t="s">
        <v>2044</v>
      </c>
      <c r="V373" s="48" t="s">
        <v>2044</v>
      </c>
      <c r="W373" s="49" t="s">
        <v>1740</v>
      </c>
    </row>
    <row r="374" spans="1:23" ht="13.8">
      <c r="A374" s="32" t="s">
        <v>86</v>
      </c>
      <c r="B374" s="30">
        <v>100205</v>
      </c>
      <c r="C374" s="33" t="s">
        <v>109</v>
      </c>
      <c r="D374" s="40" t="s">
        <v>2046</v>
      </c>
      <c r="E374" s="33" t="s">
        <v>171</v>
      </c>
      <c r="F374" s="41">
        <f>F375+F381+F386+F388+F399+F403</f>
        <v>21123000</v>
      </c>
      <c r="G374" s="41">
        <f aca="true" t="shared" si="107" ref="G374:J374">G375+G381+G386+G388+G399+G403</f>
        <v>33262795.54</v>
      </c>
      <c r="H374" s="41">
        <f t="shared" si="107"/>
        <v>7143072.16</v>
      </c>
      <c r="I374" s="41">
        <f t="shared" si="107"/>
        <v>7143072.16</v>
      </c>
      <c r="J374" s="41">
        <f t="shared" si="107"/>
        <v>7143072.16</v>
      </c>
      <c r="K374" s="34" t="s">
        <v>189</v>
      </c>
      <c r="L374" s="30" t="s">
        <v>191</v>
      </c>
      <c r="M374" s="52" t="s">
        <v>473</v>
      </c>
      <c r="N374" s="55" t="s">
        <v>2318</v>
      </c>
      <c r="O374" s="33" t="s">
        <v>191</v>
      </c>
      <c r="P374" s="33" t="s">
        <v>1892</v>
      </c>
      <c r="Q374" s="35" t="s">
        <v>2044</v>
      </c>
      <c r="R374" s="47">
        <v>0</v>
      </c>
      <c r="S374" s="48">
        <v>0</v>
      </c>
      <c r="T374" s="48">
        <v>0</v>
      </c>
      <c r="U374" s="48" t="s">
        <v>2044</v>
      </c>
      <c r="V374" s="48" t="s">
        <v>2044</v>
      </c>
      <c r="W374" s="49" t="s">
        <v>1740</v>
      </c>
    </row>
    <row r="375" spans="1:23" ht="13.8">
      <c r="A375" s="32" t="s">
        <v>86</v>
      </c>
      <c r="B375" s="30">
        <v>100205</v>
      </c>
      <c r="C375" s="33" t="s">
        <v>109</v>
      </c>
      <c r="D375" s="40" t="s">
        <v>2046</v>
      </c>
      <c r="E375" s="33" t="s">
        <v>165</v>
      </c>
      <c r="F375" s="41">
        <f aca="true" t="shared" si="108" ref="F375:I375">SUM(F376:F380)</f>
        <v>1123000</v>
      </c>
      <c r="G375" s="41">
        <f t="shared" si="108"/>
        <v>1392349.1099999999</v>
      </c>
      <c r="H375" s="41">
        <f t="shared" si="108"/>
        <v>470566.75000000006</v>
      </c>
      <c r="I375" s="41">
        <f t="shared" si="108"/>
        <v>470566.75000000006</v>
      </c>
      <c r="J375" s="41">
        <f>SUM(J376:J380)</f>
        <v>470566.75000000006</v>
      </c>
      <c r="K375" s="34" t="s">
        <v>189</v>
      </c>
      <c r="L375" s="30" t="s">
        <v>190</v>
      </c>
      <c r="M375" s="52" t="s">
        <v>467</v>
      </c>
      <c r="N375" s="55" t="s">
        <v>2312</v>
      </c>
      <c r="O375" s="33" t="s">
        <v>190</v>
      </c>
      <c r="P375" s="33" t="s">
        <v>1265</v>
      </c>
      <c r="Q375" s="35" t="s">
        <v>2044</v>
      </c>
      <c r="R375" s="49">
        <f t="shared" si="87"/>
        <v>3927049.36</v>
      </c>
      <c r="S375" s="48">
        <v>0</v>
      </c>
      <c r="T375" s="48">
        <v>0</v>
      </c>
      <c r="U375" s="48" t="s">
        <v>2044</v>
      </c>
      <c r="V375" s="48" t="s">
        <v>2044</v>
      </c>
      <c r="W375" s="49" t="s">
        <v>1740</v>
      </c>
    </row>
    <row r="376" spans="1:23" ht="13.8">
      <c r="A376" s="32" t="s">
        <v>86</v>
      </c>
      <c r="B376" s="30">
        <v>100205</v>
      </c>
      <c r="C376" s="33" t="s">
        <v>109</v>
      </c>
      <c r="D376" s="40" t="s">
        <v>2046</v>
      </c>
      <c r="E376" s="33" t="s">
        <v>165</v>
      </c>
      <c r="F376" s="41">
        <v>0</v>
      </c>
      <c r="G376" s="41">
        <v>0</v>
      </c>
      <c r="H376" s="41">
        <v>0</v>
      </c>
      <c r="I376" s="41">
        <v>0</v>
      </c>
      <c r="J376" s="41">
        <v>0</v>
      </c>
      <c r="K376" s="34" t="s">
        <v>189</v>
      </c>
      <c r="L376" s="30" t="s">
        <v>30</v>
      </c>
      <c r="M376" s="52" t="s">
        <v>468</v>
      </c>
      <c r="N376" s="55" t="s">
        <v>2313</v>
      </c>
      <c r="O376" s="33" t="s">
        <v>30</v>
      </c>
      <c r="P376" s="33" t="s">
        <v>1266</v>
      </c>
      <c r="Q376" s="35" t="s">
        <v>2044</v>
      </c>
      <c r="R376" s="49">
        <f t="shared" si="87"/>
        <v>0</v>
      </c>
      <c r="S376" s="48">
        <v>50</v>
      </c>
      <c r="T376" s="48">
        <v>0</v>
      </c>
      <c r="U376" s="48" t="s">
        <v>2044</v>
      </c>
      <c r="V376" s="48" t="s">
        <v>2044</v>
      </c>
      <c r="W376" s="49" t="s">
        <v>1740</v>
      </c>
    </row>
    <row r="377" spans="1:23" ht="13.8">
      <c r="A377" s="32" t="s">
        <v>88</v>
      </c>
      <c r="B377" s="30">
        <v>100205</v>
      </c>
      <c r="C377" s="33" t="s">
        <v>109</v>
      </c>
      <c r="D377" s="40" t="s">
        <v>2046</v>
      </c>
      <c r="E377" s="33" t="s">
        <v>165</v>
      </c>
      <c r="F377" s="41">
        <v>923000</v>
      </c>
      <c r="G377" s="41">
        <v>923000</v>
      </c>
      <c r="H377" s="41">
        <v>350600.08</v>
      </c>
      <c r="I377" s="41">
        <v>350600.08</v>
      </c>
      <c r="J377" s="41">
        <v>350600.08</v>
      </c>
      <c r="K377" s="34" t="s">
        <v>189</v>
      </c>
      <c r="L377" s="30" t="s">
        <v>30</v>
      </c>
      <c r="M377" s="52" t="s">
        <v>469</v>
      </c>
      <c r="N377" s="55" t="s">
        <v>2314</v>
      </c>
      <c r="O377" s="33" t="s">
        <v>30</v>
      </c>
      <c r="P377" s="33" t="s">
        <v>1267</v>
      </c>
      <c r="Q377" s="35" t="s">
        <v>2044</v>
      </c>
      <c r="R377" s="49">
        <f t="shared" si="87"/>
        <v>2897800.24</v>
      </c>
      <c r="S377" s="48">
        <v>50</v>
      </c>
      <c r="T377" s="48">
        <v>0</v>
      </c>
      <c r="U377" s="48" t="s">
        <v>2044</v>
      </c>
      <c r="V377" s="48" t="s">
        <v>2044</v>
      </c>
      <c r="W377" s="49" t="s">
        <v>1740</v>
      </c>
    </row>
    <row r="378" spans="1:23" ht="13.8">
      <c r="A378" s="32" t="s">
        <v>88</v>
      </c>
      <c r="B378" s="30">
        <v>100205</v>
      </c>
      <c r="C378" s="33" t="s">
        <v>109</v>
      </c>
      <c r="D378" s="40" t="s">
        <v>2046</v>
      </c>
      <c r="E378" s="33" t="s">
        <v>165</v>
      </c>
      <c r="F378" s="41">
        <v>200000</v>
      </c>
      <c r="G378" s="41">
        <v>200000</v>
      </c>
      <c r="H378" s="41">
        <v>0</v>
      </c>
      <c r="I378" s="41">
        <v>0</v>
      </c>
      <c r="J378" s="41">
        <v>0</v>
      </c>
      <c r="K378" s="34" t="s">
        <v>189</v>
      </c>
      <c r="L378" s="30" t="s">
        <v>30</v>
      </c>
      <c r="M378" s="52" t="s">
        <v>470</v>
      </c>
      <c r="N378" s="55" t="s">
        <v>2315</v>
      </c>
      <c r="O378" s="33" t="s">
        <v>30</v>
      </c>
      <c r="P378" s="33" t="s">
        <v>1268</v>
      </c>
      <c r="Q378" s="35" t="s">
        <v>2044</v>
      </c>
      <c r="R378" s="49">
        <f t="shared" si="87"/>
        <v>400000</v>
      </c>
      <c r="S378" s="48">
        <v>50</v>
      </c>
      <c r="T378" s="48">
        <v>0</v>
      </c>
      <c r="U378" s="48" t="s">
        <v>2044</v>
      </c>
      <c r="V378" s="48" t="s">
        <v>2044</v>
      </c>
      <c r="W378" s="49" t="s">
        <v>1740</v>
      </c>
    </row>
    <row r="379" spans="1:23" ht="13.8">
      <c r="A379" s="32" t="s">
        <v>88</v>
      </c>
      <c r="B379" s="30">
        <v>100205</v>
      </c>
      <c r="C379" s="33" t="s">
        <v>109</v>
      </c>
      <c r="D379" s="40" t="s">
        <v>2046</v>
      </c>
      <c r="E379" s="33" t="s">
        <v>165</v>
      </c>
      <c r="F379" s="41">
        <v>0</v>
      </c>
      <c r="G379" s="41">
        <v>206414.47</v>
      </c>
      <c r="H379" s="41">
        <v>99862.70999999999</v>
      </c>
      <c r="I379" s="41">
        <v>99862.70999999999</v>
      </c>
      <c r="J379" s="41">
        <v>99862.70999999999</v>
      </c>
      <c r="K379" s="34" t="s">
        <v>189</v>
      </c>
      <c r="L379" s="30" t="s">
        <v>30</v>
      </c>
      <c r="M379" s="52" t="s">
        <v>471</v>
      </c>
      <c r="N379" s="55" t="s">
        <v>2316</v>
      </c>
      <c r="O379" s="33" t="s">
        <v>30</v>
      </c>
      <c r="P379" s="33" t="s">
        <v>1269</v>
      </c>
      <c r="Q379" s="35" t="s">
        <v>2044</v>
      </c>
      <c r="R379" s="49">
        <f t="shared" si="87"/>
        <v>506002.6</v>
      </c>
      <c r="S379" s="48">
        <v>50</v>
      </c>
      <c r="T379" s="48">
        <v>0</v>
      </c>
      <c r="U379" s="48" t="s">
        <v>2044</v>
      </c>
      <c r="V379" s="48" t="s">
        <v>2044</v>
      </c>
      <c r="W379" s="49" t="s">
        <v>1740</v>
      </c>
    </row>
    <row r="380" spans="1:23" ht="13.8">
      <c r="A380" s="32" t="s">
        <v>88</v>
      </c>
      <c r="B380" s="30">
        <v>100205</v>
      </c>
      <c r="C380" s="33" t="s">
        <v>109</v>
      </c>
      <c r="D380" s="40" t="s">
        <v>2046</v>
      </c>
      <c r="E380" s="33" t="s">
        <v>165</v>
      </c>
      <c r="F380" s="41">
        <v>0</v>
      </c>
      <c r="G380" s="41">
        <v>62934.64</v>
      </c>
      <c r="H380" s="41">
        <v>20103.96</v>
      </c>
      <c r="I380" s="41">
        <v>20103.96</v>
      </c>
      <c r="J380" s="41">
        <v>20103.96</v>
      </c>
      <c r="K380" s="34" t="s">
        <v>189</v>
      </c>
      <c r="L380" s="30" t="s">
        <v>30</v>
      </c>
      <c r="M380" s="52" t="s">
        <v>472</v>
      </c>
      <c r="N380" s="55" t="s">
        <v>2317</v>
      </c>
      <c r="O380" s="33" t="s">
        <v>30</v>
      </c>
      <c r="P380" s="33" t="s">
        <v>1270</v>
      </c>
      <c r="Q380" s="35" t="s">
        <v>2044</v>
      </c>
      <c r="R380" s="49">
        <f t="shared" si="87"/>
        <v>123246.51999999999</v>
      </c>
      <c r="S380" s="48">
        <v>0</v>
      </c>
      <c r="T380" s="48">
        <v>0</v>
      </c>
      <c r="U380" s="48" t="s">
        <v>2044</v>
      </c>
      <c r="V380" s="48" t="s">
        <v>2044</v>
      </c>
      <c r="W380" s="49" t="s">
        <v>1740</v>
      </c>
    </row>
    <row r="381" spans="1:23" ht="13.8">
      <c r="A381" s="32" t="s">
        <v>88</v>
      </c>
      <c r="B381" s="30">
        <v>100205</v>
      </c>
      <c r="C381" s="33" t="s">
        <v>109</v>
      </c>
      <c r="D381" s="40" t="s">
        <v>2046</v>
      </c>
      <c r="E381" s="33" t="s">
        <v>171</v>
      </c>
      <c r="F381" s="41">
        <f aca="true" t="shared" si="109" ref="F381:I381">SUM(F382:F385)</f>
        <v>0</v>
      </c>
      <c r="G381" s="41">
        <f t="shared" si="109"/>
        <v>4576434.52</v>
      </c>
      <c r="H381" s="41">
        <f t="shared" si="109"/>
        <v>1799631.81</v>
      </c>
      <c r="I381" s="41">
        <f t="shared" si="109"/>
        <v>1799631.81</v>
      </c>
      <c r="J381" s="41">
        <f>SUM(J382:J385)</f>
        <v>1799631.81</v>
      </c>
      <c r="K381" s="34" t="s">
        <v>189</v>
      </c>
      <c r="L381" s="30" t="s">
        <v>190</v>
      </c>
      <c r="M381" s="52" t="s">
        <v>474</v>
      </c>
      <c r="N381" s="55" t="s">
        <v>2319</v>
      </c>
      <c r="O381" s="33" t="s">
        <v>190</v>
      </c>
      <c r="P381" s="33" t="s">
        <v>1893</v>
      </c>
      <c r="Q381" s="35" t="s">
        <v>2044</v>
      </c>
      <c r="R381" s="49">
        <f aca="true" t="shared" si="110" ref="R381">SUM(F381:K381)</f>
        <v>9975329.950000001</v>
      </c>
      <c r="S381" s="48">
        <v>60</v>
      </c>
      <c r="T381" s="48">
        <v>60</v>
      </c>
      <c r="U381" s="48" t="s">
        <v>2044</v>
      </c>
      <c r="V381" s="48" t="s">
        <v>2044</v>
      </c>
      <c r="W381" s="49" t="s">
        <v>1740</v>
      </c>
    </row>
    <row r="382" spans="1:23" ht="13.8">
      <c r="A382" s="32" t="s">
        <v>88</v>
      </c>
      <c r="B382" s="30">
        <v>100205</v>
      </c>
      <c r="C382" s="33" t="s">
        <v>109</v>
      </c>
      <c r="D382" s="40" t="s">
        <v>2046</v>
      </c>
      <c r="E382" s="33" t="s">
        <v>171</v>
      </c>
      <c r="F382" s="41">
        <v>0</v>
      </c>
      <c r="G382" s="41">
        <v>39998.23</v>
      </c>
      <c r="H382" s="41">
        <v>39998.23</v>
      </c>
      <c r="I382" s="41">
        <v>39998.23</v>
      </c>
      <c r="J382" s="41">
        <v>39998.23</v>
      </c>
      <c r="K382" s="34" t="s">
        <v>189</v>
      </c>
      <c r="L382" s="30" t="s">
        <v>30</v>
      </c>
      <c r="M382" s="52" t="s">
        <v>474</v>
      </c>
      <c r="N382" s="55" t="s">
        <v>474</v>
      </c>
      <c r="O382" s="33" t="s">
        <v>30</v>
      </c>
      <c r="P382" s="33" t="s">
        <v>1893</v>
      </c>
      <c r="Q382" s="35" t="s">
        <v>2044</v>
      </c>
      <c r="R382" s="49">
        <f t="shared" si="87"/>
        <v>159992.92</v>
      </c>
      <c r="S382" s="48">
        <v>60</v>
      </c>
      <c r="T382" s="48">
        <v>60</v>
      </c>
      <c r="U382" s="48" t="s">
        <v>2044</v>
      </c>
      <c r="V382" s="48" t="s">
        <v>2044</v>
      </c>
      <c r="W382" s="49" t="s">
        <v>1740</v>
      </c>
    </row>
    <row r="383" spans="1:23" ht="13.8">
      <c r="A383" s="32" t="s">
        <v>88</v>
      </c>
      <c r="B383" s="30">
        <v>100205</v>
      </c>
      <c r="C383" s="33" t="s">
        <v>109</v>
      </c>
      <c r="D383" s="40" t="s">
        <v>2046</v>
      </c>
      <c r="E383" s="33" t="s">
        <v>171</v>
      </c>
      <c r="F383" s="41">
        <v>0</v>
      </c>
      <c r="G383" s="41">
        <v>2933267.14</v>
      </c>
      <c r="H383" s="41">
        <v>799633.58</v>
      </c>
      <c r="I383" s="41">
        <v>799633.58</v>
      </c>
      <c r="J383" s="41">
        <v>799633.58</v>
      </c>
      <c r="K383" s="34" t="s">
        <v>189</v>
      </c>
      <c r="L383" s="30" t="s">
        <v>30</v>
      </c>
      <c r="M383" s="52" t="s">
        <v>475</v>
      </c>
      <c r="N383" s="55" t="s">
        <v>2320</v>
      </c>
      <c r="O383" s="33" t="s">
        <v>30</v>
      </c>
      <c r="P383" s="33" t="s">
        <v>1894</v>
      </c>
      <c r="Q383" s="35" t="s">
        <v>2044</v>
      </c>
      <c r="R383" s="49">
        <f t="shared" si="87"/>
        <v>5332167.88</v>
      </c>
      <c r="S383" s="48">
        <v>60</v>
      </c>
      <c r="T383" s="48">
        <v>60</v>
      </c>
      <c r="U383" s="48" t="s">
        <v>2044</v>
      </c>
      <c r="V383" s="48" t="s">
        <v>2044</v>
      </c>
      <c r="W383" s="49" t="s">
        <v>1740</v>
      </c>
    </row>
    <row r="384" spans="1:23" ht="13.8">
      <c r="A384" s="32" t="s">
        <v>87</v>
      </c>
      <c r="B384" s="30">
        <v>100205</v>
      </c>
      <c r="C384" s="33" t="s">
        <v>109</v>
      </c>
      <c r="D384" s="40" t="s">
        <v>2046</v>
      </c>
      <c r="E384" s="33" t="s">
        <v>144</v>
      </c>
      <c r="F384" s="41">
        <v>0</v>
      </c>
      <c r="G384" s="41">
        <v>803169.15</v>
      </c>
      <c r="H384" s="41">
        <v>480000</v>
      </c>
      <c r="I384" s="41">
        <v>480000</v>
      </c>
      <c r="J384" s="41">
        <v>480000</v>
      </c>
      <c r="K384" s="34" t="s">
        <v>189</v>
      </c>
      <c r="L384" s="30" t="s">
        <v>30</v>
      </c>
      <c r="M384" s="52" t="s">
        <v>1768</v>
      </c>
      <c r="N384" s="55" t="s">
        <v>2321</v>
      </c>
      <c r="O384" s="33" t="s">
        <v>30</v>
      </c>
      <c r="P384" s="33" t="s">
        <v>1895</v>
      </c>
      <c r="Q384" s="35" t="s">
        <v>2044</v>
      </c>
      <c r="R384" s="49">
        <f t="shared" si="87"/>
        <v>2243169.15</v>
      </c>
      <c r="S384" s="48">
        <v>80</v>
      </c>
      <c r="T384" s="48">
        <v>80</v>
      </c>
      <c r="U384" s="48" t="s">
        <v>2044</v>
      </c>
      <c r="V384" s="48" t="s">
        <v>2044</v>
      </c>
      <c r="W384" s="49" t="s">
        <v>1740</v>
      </c>
    </row>
    <row r="385" spans="1:23" ht="13.8">
      <c r="A385" s="32" t="s">
        <v>87</v>
      </c>
      <c r="B385" s="30">
        <v>100205</v>
      </c>
      <c r="C385" s="33" t="s">
        <v>109</v>
      </c>
      <c r="D385" s="40" t="s">
        <v>2046</v>
      </c>
      <c r="E385" s="33" t="s">
        <v>165</v>
      </c>
      <c r="F385" s="41">
        <v>0</v>
      </c>
      <c r="G385" s="41">
        <v>800000</v>
      </c>
      <c r="H385" s="41">
        <v>480000</v>
      </c>
      <c r="I385" s="41">
        <v>480000</v>
      </c>
      <c r="J385" s="41">
        <v>480000</v>
      </c>
      <c r="K385" s="34" t="s">
        <v>189</v>
      </c>
      <c r="L385" s="30" t="s">
        <v>30</v>
      </c>
      <c r="M385" s="52" t="s">
        <v>1769</v>
      </c>
      <c r="N385" s="55" t="s">
        <v>2322</v>
      </c>
      <c r="O385" s="33" t="s">
        <v>30</v>
      </c>
      <c r="P385" s="33" t="s">
        <v>1896</v>
      </c>
      <c r="Q385" s="35" t="s">
        <v>2044</v>
      </c>
      <c r="R385" s="49">
        <f t="shared" si="87"/>
        <v>2240000</v>
      </c>
      <c r="S385" s="48">
        <v>0</v>
      </c>
      <c r="T385" s="48">
        <v>0</v>
      </c>
      <c r="U385" s="48" t="s">
        <v>2044</v>
      </c>
      <c r="V385" s="48" t="s">
        <v>2044</v>
      </c>
      <c r="W385" s="49" t="s">
        <v>1740</v>
      </c>
    </row>
    <row r="386" spans="1:23" ht="13.8">
      <c r="A386" s="32" t="s">
        <v>86</v>
      </c>
      <c r="B386" s="30">
        <v>100205</v>
      </c>
      <c r="C386" s="33" t="s">
        <v>109</v>
      </c>
      <c r="D386" s="40" t="s">
        <v>2046</v>
      </c>
      <c r="E386" s="33" t="s">
        <v>171</v>
      </c>
      <c r="F386" s="41">
        <f>F387</f>
        <v>2000000</v>
      </c>
      <c r="G386" s="41">
        <f aca="true" t="shared" si="111" ref="G386:J386">G387</f>
        <v>2000000</v>
      </c>
      <c r="H386" s="41">
        <f t="shared" si="111"/>
        <v>0</v>
      </c>
      <c r="I386" s="41">
        <f t="shared" si="111"/>
        <v>0</v>
      </c>
      <c r="J386" s="41">
        <f t="shared" si="111"/>
        <v>0</v>
      </c>
      <c r="K386" s="34" t="s">
        <v>189</v>
      </c>
      <c r="L386" s="30" t="s">
        <v>190</v>
      </c>
      <c r="M386" s="52" t="s">
        <v>476</v>
      </c>
      <c r="N386" s="55" t="s">
        <v>2323</v>
      </c>
      <c r="O386" s="33" t="s">
        <v>190</v>
      </c>
      <c r="P386" s="33" t="s">
        <v>1897</v>
      </c>
      <c r="Q386" s="35" t="s">
        <v>2044</v>
      </c>
      <c r="R386" s="49">
        <f aca="true" t="shared" si="112" ref="R386:R451">SUM(F386:K386)</f>
        <v>4000000</v>
      </c>
      <c r="S386" s="48">
        <v>40</v>
      </c>
      <c r="T386" s="48">
        <v>40</v>
      </c>
      <c r="U386" s="48" t="s">
        <v>2044</v>
      </c>
      <c r="V386" s="48" t="s">
        <v>2044</v>
      </c>
      <c r="W386" s="49" t="s">
        <v>1740</v>
      </c>
    </row>
    <row r="387" spans="1:23" ht="13.8">
      <c r="A387" s="32" t="s">
        <v>88</v>
      </c>
      <c r="B387" s="30">
        <v>100205</v>
      </c>
      <c r="C387" s="33" t="s">
        <v>109</v>
      </c>
      <c r="D387" s="40" t="s">
        <v>2046</v>
      </c>
      <c r="E387" s="33" t="s">
        <v>171</v>
      </c>
      <c r="F387" s="41">
        <v>2000000</v>
      </c>
      <c r="G387" s="41">
        <v>2000000</v>
      </c>
      <c r="H387" s="41">
        <v>0</v>
      </c>
      <c r="I387" s="41">
        <v>0</v>
      </c>
      <c r="J387" s="41">
        <v>0</v>
      </c>
      <c r="K387" s="34" t="s">
        <v>189</v>
      </c>
      <c r="L387" s="30" t="s">
        <v>30</v>
      </c>
      <c r="M387" s="52" t="s">
        <v>477</v>
      </c>
      <c r="N387" s="55" t="s">
        <v>2324</v>
      </c>
      <c r="O387" s="33" t="s">
        <v>30</v>
      </c>
      <c r="P387" s="33" t="s">
        <v>1898</v>
      </c>
      <c r="Q387" s="35" t="s">
        <v>2044</v>
      </c>
      <c r="R387" s="49">
        <f t="shared" si="112"/>
        <v>4000000</v>
      </c>
      <c r="S387" s="48">
        <v>15</v>
      </c>
      <c r="T387" s="48">
        <v>0</v>
      </c>
      <c r="U387" s="48" t="s">
        <v>2044</v>
      </c>
      <c r="V387" s="48" t="s">
        <v>2044</v>
      </c>
      <c r="W387" s="49" t="s">
        <v>1740</v>
      </c>
    </row>
    <row r="388" spans="1:23" ht="13.8">
      <c r="A388" s="32" t="s">
        <v>86</v>
      </c>
      <c r="B388" s="30">
        <v>100205</v>
      </c>
      <c r="C388" s="33" t="s">
        <v>109</v>
      </c>
      <c r="D388" s="40" t="s">
        <v>2046</v>
      </c>
      <c r="E388" s="33" t="s">
        <v>171</v>
      </c>
      <c r="F388" s="41">
        <f>SUM(F389:F398)</f>
        <v>0</v>
      </c>
      <c r="G388" s="41">
        <f aca="true" t="shared" si="113" ref="G388:I388">SUM(G389:G398)</f>
        <v>2785123.79</v>
      </c>
      <c r="H388" s="41">
        <f t="shared" si="113"/>
        <v>1185123.79</v>
      </c>
      <c r="I388" s="41">
        <f t="shared" si="113"/>
        <v>1185123.79</v>
      </c>
      <c r="J388" s="41">
        <f>SUM(J389:J398)</f>
        <v>1185123.79</v>
      </c>
      <c r="K388" s="34" t="s">
        <v>189</v>
      </c>
      <c r="L388" s="30" t="s">
        <v>190</v>
      </c>
      <c r="M388" s="52" t="s">
        <v>478</v>
      </c>
      <c r="N388" s="55" t="s">
        <v>2325</v>
      </c>
      <c r="O388" s="33" t="s">
        <v>190</v>
      </c>
      <c r="P388" s="33" t="s">
        <v>1899</v>
      </c>
      <c r="Q388" s="35" t="s">
        <v>2044</v>
      </c>
      <c r="R388" s="49">
        <f t="shared" si="112"/>
        <v>6340495.16</v>
      </c>
      <c r="S388" s="48">
        <v>0</v>
      </c>
      <c r="T388" s="48">
        <v>70</v>
      </c>
      <c r="U388" s="48" t="s">
        <v>2044</v>
      </c>
      <c r="V388" s="48" t="s">
        <v>2044</v>
      </c>
      <c r="W388" s="49" t="s">
        <v>1740</v>
      </c>
    </row>
    <row r="389" spans="1:23" ht="13.8">
      <c r="A389" s="32" t="s">
        <v>86</v>
      </c>
      <c r="B389" s="30">
        <v>100205</v>
      </c>
      <c r="C389" s="33" t="s">
        <v>109</v>
      </c>
      <c r="D389" s="40" t="s">
        <v>2046</v>
      </c>
      <c r="E389" s="33" t="s">
        <v>171</v>
      </c>
      <c r="F389" s="41">
        <v>0</v>
      </c>
      <c r="G389" s="41">
        <v>0</v>
      </c>
      <c r="H389" s="41">
        <v>0</v>
      </c>
      <c r="I389" s="41">
        <v>0</v>
      </c>
      <c r="J389" s="41">
        <v>0</v>
      </c>
      <c r="K389" s="34" t="s">
        <v>189</v>
      </c>
      <c r="L389" s="30" t="s">
        <v>30</v>
      </c>
      <c r="M389" s="52" t="s">
        <v>479</v>
      </c>
      <c r="N389" s="55" t="s">
        <v>2326</v>
      </c>
      <c r="O389" s="33" t="s">
        <v>30</v>
      </c>
      <c r="P389" s="33" t="s">
        <v>1900</v>
      </c>
      <c r="Q389" s="35" t="s">
        <v>2044</v>
      </c>
      <c r="R389" s="49">
        <f t="shared" si="112"/>
        <v>0</v>
      </c>
      <c r="S389" s="48">
        <v>0</v>
      </c>
      <c r="T389" s="48">
        <v>50</v>
      </c>
      <c r="U389" s="48" t="s">
        <v>2044</v>
      </c>
      <c r="V389" s="48" t="s">
        <v>2044</v>
      </c>
      <c r="W389" s="49" t="s">
        <v>1740</v>
      </c>
    </row>
    <row r="390" spans="1:23" ht="13.8">
      <c r="A390" s="32" t="s">
        <v>86</v>
      </c>
      <c r="B390" s="30">
        <v>100205</v>
      </c>
      <c r="C390" s="33" t="s">
        <v>109</v>
      </c>
      <c r="D390" s="40" t="s">
        <v>2046</v>
      </c>
      <c r="E390" s="33" t="s">
        <v>171</v>
      </c>
      <c r="F390" s="41">
        <v>0</v>
      </c>
      <c r="G390" s="41">
        <v>0</v>
      </c>
      <c r="H390" s="41">
        <v>0</v>
      </c>
      <c r="I390" s="41">
        <v>0</v>
      </c>
      <c r="J390" s="41">
        <v>0</v>
      </c>
      <c r="K390" s="34" t="s">
        <v>189</v>
      </c>
      <c r="L390" s="30" t="s">
        <v>30</v>
      </c>
      <c r="M390" s="52" t="s">
        <v>480</v>
      </c>
      <c r="N390" s="55" t="s">
        <v>2327</v>
      </c>
      <c r="O390" s="33" t="s">
        <v>30</v>
      </c>
      <c r="P390" s="33" t="s">
        <v>1901</v>
      </c>
      <c r="Q390" s="35" t="s">
        <v>2044</v>
      </c>
      <c r="R390" s="49">
        <f t="shared" si="112"/>
        <v>0</v>
      </c>
      <c r="S390" s="48">
        <v>0</v>
      </c>
      <c r="T390" s="48">
        <v>0</v>
      </c>
      <c r="U390" s="48" t="s">
        <v>2044</v>
      </c>
      <c r="V390" s="48" t="s">
        <v>2044</v>
      </c>
      <c r="W390" s="49" t="s">
        <v>1740</v>
      </c>
    </row>
    <row r="391" spans="1:23" ht="13.8">
      <c r="A391" s="32" t="s">
        <v>86</v>
      </c>
      <c r="B391" s="30">
        <v>100205</v>
      </c>
      <c r="C391" s="33" t="s">
        <v>109</v>
      </c>
      <c r="D391" s="40" t="s">
        <v>2046</v>
      </c>
      <c r="E391" s="33" t="s">
        <v>171</v>
      </c>
      <c r="F391" s="41">
        <v>0</v>
      </c>
      <c r="G391" s="41">
        <v>0</v>
      </c>
      <c r="H391" s="41">
        <v>0</v>
      </c>
      <c r="I391" s="41">
        <v>0</v>
      </c>
      <c r="J391" s="41">
        <v>0</v>
      </c>
      <c r="K391" s="34" t="s">
        <v>189</v>
      </c>
      <c r="L391" s="30" t="s">
        <v>30</v>
      </c>
      <c r="M391" s="52" t="s">
        <v>481</v>
      </c>
      <c r="N391" s="55" t="s">
        <v>2327</v>
      </c>
      <c r="O391" s="33" t="s">
        <v>30</v>
      </c>
      <c r="P391" s="33" t="s">
        <v>1902</v>
      </c>
      <c r="Q391" s="35" t="s">
        <v>2044</v>
      </c>
      <c r="R391" s="49">
        <f t="shared" si="112"/>
        <v>0</v>
      </c>
      <c r="S391" s="48">
        <v>0</v>
      </c>
      <c r="T391" s="48">
        <v>80</v>
      </c>
      <c r="U391" s="48" t="s">
        <v>2044</v>
      </c>
      <c r="V391" s="48" t="s">
        <v>2044</v>
      </c>
      <c r="W391" s="49" t="s">
        <v>1740</v>
      </c>
    </row>
    <row r="392" spans="1:23" ht="13.8">
      <c r="A392" s="32" t="s">
        <v>86</v>
      </c>
      <c r="B392" s="30">
        <v>100205</v>
      </c>
      <c r="C392" s="33" t="s">
        <v>109</v>
      </c>
      <c r="D392" s="40" t="s">
        <v>2046</v>
      </c>
      <c r="E392" s="33" t="s">
        <v>171</v>
      </c>
      <c r="F392" s="41">
        <v>0</v>
      </c>
      <c r="G392" s="41">
        <v>0</v>
      </c>
      <c r="H392" s="41">
        <v>0</v>
      </c>
      <c r="I392" s="41">
        <v>0</v>
      </c>
      <c r="J392" s="41">
        <v>0</v>
      </c>
      <c r="K392" s="34" t="s">
        <v>189</v>
      </c>
      <c r="L392" s="30" t="s">
        <v>30</v>
      </c>
      <c r="M392" s="52" t="s">
        <v>482</v>
      </c>
      <c r="N392" s="55" t="s">
        <v>2328</v>
      </c>
      <c r="O392" s="33" t="s">
        <v>30</v>
      </c>
      <c r="P392" s="33" t="s">
        <v>1902</v>
      </c>
      <c r="Q392" s="35" t="s">
        <v>2044</v>
      </c>
      <c r="R392" s="49">
        <f t="shared" si="112"/>
        <v>0</v>
      </c>
      <c r="S392" s="48">
        <v>0</v>
      </c>
      <c r="T392" s="48">
        <v>0</v>
      </c>
      <c r="U392" s="48" t="s">
        <v>2044</v>
      </c>
      <c r="V392" s="48" t="s">
        <v>2044</v>
      </c>
      <c r="W392" s="49" t="s">
        <v>1740</v>
      </c>
    </row>
    <row r="393" spans="1:23" ht="13.8">
      <c r="A393" s="32" t="s">
        <v>86</v>
      </c>
      <c r="B393" s="30">
        <v>100205</v>
      </c>
      <c r="C393" s="33" t="s">
        <v>109</v>
      </c>
      <c r="D393" s="40" t="s">
        <v>2046</v>
      </c>
      <c r="E393" s="33" t="s">
        <v>171</v>
      </c>
      <c r="F393" s="41">
        <v>0</v>
      </c>
      <c r="G393" s="41">
        <v>0</v>
      </c>
      <c r="H393" s="41">
        <v>0</v>
      </c>
      <c r="I393" s="41">
        <v>0</v>
      </c>
      <c r="J393" s="41">
        <v>0</v>
      </c>
      <c r="K393" s="34" t="s">
        <v>189</v>
      </c>
      <c r="L393" s="30" t="s">
        <v>30</v>
      </c>
      <c r="M393" s="52" t="s">
        <v>483</v>
      </c>
      <c r="N393" s="55" t="s">
        <v>2328</v>
      </c>
      <c r="O393" s="33" t="s">
        <v>30</v>
      </c>
      <c r="P393" s="33" t="s">
        <v>1902</v>
      </c>
      <c r="Q393" s="35" t="s">
        <v>2044</v>
      </c>
      <c r="R393" s="49">
        <f t="shared" si="112"/>
        <v>0</v>
      </c>
      <c r="S393" s="48">
        <v>0</v>
      </c>
      <c r="T393" s="48">
        <v>50</v>
      </c>
      <c r="U393" s="48" t="s">
        <v>2044</v>
      </c>
      <c r="V393" s="48" t="s">
        <v>2044</v>
      </c>
      <c r="W393" s="49" t="s">
        <v>1740</v>
      </c>
    </row>
    <row r="394" spans="1:23" ht="13.8">
      <c r="A394" s="32" t="s">
        <v>88</v>
      </c>
      <c r="B394" s="30">
        <v>100205</v>
      </c>
      <c r="C394" s="33" t="s">
        <v>109</v>
      </c>
      <c r="D394" s="40" t="s">
        <v>2046</v>
      </c>
      <c r="E394" s="33" t="s">
        <v>171</v>
      </c>
      <c r="F394" s="41">
        <v>0</v>
      </c>
      <c r="G394" s="41">
        <v>180692.3</v>
      </c>
      <c r="H394" s="41">
        <v>180692.3</v>
      </c>
      <c r="I394" s="41">
        <v>180692.3</v>
      </c>
      <c r="J394" s="41">
        <v>180692.3</v>
      </c>
      <c r="K394" s="34" t="s">
        <v>189</v>
      </c>
      <c r="L394" s="30" t="s">
        <v>30</v>
      </c>
      <c r="M394" s="52" t="s">
        <v>484</v>
      </c>
      <c r="N394" s="55" t="s">
        <v>2329</v>
      </c>
      <c r="O394" s="33" t="s">
        <v>30</v>
      </c>
      <c r="P394" s="33" t="s">
        <v>1903</v>
      </c>
      <c r="Q394" s="35" t="s">
        <v>2044</v>
      </c>
      <c r="R394" s="49">
        <f t="shared" si="112"/>
        <v>722769.2</v>
      </c>
      <c r="S394" s="48">
        <v>0</v>
      </c>
      <c r="T394" s="48">
        <v>100</v>
      </c>
      <c r="U394" s="48" t="s">
        <v>2044</v>
      </c>
      <c r="V394" s="48" t="s">
        <v>2044</v>
      </c>
      <c r="W394" s="49" t="s">
        <v>1740</v>
      </c>
    </row>
    <row r="395" spans="1:23" ht="13.8">
      <c r="A395" s="32" t="s">
        <v>88</v>
      </c>
      <c r="B395" s="30">
        <v>100205</v>
      </c>
      <c r="C395" s="33" t="s">
        <v>109</v>
      </c>
      <c r="D395" s="40" t="s">
        <v>2046</v>
      </c>
      <c r="E395" s="33" t="s">
        <v>171</v>
      </c>
      <c r="F395" s="41">
        <v>0</v>
      </c>
      <c r="G395" s="41">
        <v>689431.5</v>
      </c>
      <c r="H395" s="41">
        <v>689431.5</v>
      </c>
      <c r="I395" s="41">
        <v>689431.5</v>
      </c>
      <c r="J395" s="41">
        <v>689431.5</v>
      </c>
      <c r="K395" s="34" t="s">
        <v>189</v>
      </c>
      <c r="L395" s="30" t="s">
        <v>30</v>
      </c>
      <c r="M395" s="52" t="s">
        <v>485</v>
      </c>
      <c r="N395" s="55" t="s">
        <v>2330</v>
      </c>
      <c r="O395" s="33" t="s">
        <v>30</v>
      </c>
      <c r="P395" s="33" t="s">
        <v>1904</v>
      </c>
      <c r="Q395" s="35" t="s">
        <v>2044</v>
      </c>
      <c r="R395" s="49">
        <f t="shared" si="112"/>
        <v>2757726</v>
      </c>
      <c r="S395" s="48">
        <v>0</v>
      </c>
      <c r="T395" s="48">
        <v>100</v>
      </c>
      <c r="U395" s="48" t="s">
        <v>2044</v>
      </c>
      <c r="V395" s="48" t="s">
        <v>2044</v>
      </c>
      <c r="W395" s="49" t="s">
        <v>1740</v>
      </c>
    </row>
    <row r="396" spans="1:23" ht="13.8">
      <c r="A396" s="32" t="s">
        <v>86</v>
      </c>
      <c r="B396" s="30">
        <v>100205</v>
      </c>
      <c r="C396" s="33" t="s">
        <v>109</v>
      </c>
      <c r="D396" s="40" t="s">
        <v>2046</v>
      </c>
      <c r="E396" s="33" t="s">
        <v>171</v>
      </c>
      <c r="F396" s="41">
        <v>0</v>
      </c>
      <c r="G396" s="41">
        <v>0</v>
      </c>
      <c r="H396" s="41">
        <v>0</v>
      </c>
      <c r="I396" s="41">
        <v>0</v>
      </c>
      <c r="J396" s="41">
        <v>0</v>
      </c>
      <c r="K396" s="34" t="s">
        <v>189</v>
      </c>
      <c r="L396" s="30" t="s">
        <v>30</v>
      </c>
      <c r="M396" s="52" t="s">
        <v>486</v>
      </c>
      <c r="N396" s="55" t="s">
        <v>2331</v>
      </c>
      <c r="O396" s="33" t="s">
        <v>30</v>
      </c>
      <c r="P396" s="33" t="s">
        <v>1905</v>
      </c>
      <c r="Q396" s="35" t="s">
        <v>2044</v>
      </c>
      <c r="R396" s="49">
        <f t="shared" si="112"/>
        <v>0</v>
      </c>
      <c r="S396" s="48">
        <v>0</v>
      </c>
      <c r="T396" s="48">
        <v>70</v>
      </c>
      <c r="U396" s="48" t="s">
        <v>2044</v>
      </c>
      <c r="V396" s="48" t="s">
        <v>2044</v>
      </c>
      <c r="W396" s="49" t="s">
        <v>1740</v>
      </c>
    </row>
    <row r="397" spans="1:23" ht="13.8">
      <c r="A397" s="32" t="s">
        <v>88</v>
      </c>
      <c r="B397" s="30">
        <v>100205</v>
      </c>
      <c r="C397" s="33" t="s">
        <v>109</v>
      </c>
      <c r="D397" s="40" t="s">
        <v>2046</v>
      </c>
      <c r="E397" s="33" t="s">
        <v>171</v>
      </c>
      <c r="F397" s="41">
        <v>0</v>
      </c>
      <c r="G397" s="41">
        <v>314999.99</v>
      </c>
      <c r="H397" s="41">
        <v>314999.99</v>
      </c>
      <c r="I397" s="41">
        <v>314999.99</v>
      </c>
      <c r="J397" s="41">
        <v>314999.99</v>
      </c>
      <c r="K397" s="34" t="s">
        <v>189</v>
      </c>
      <c r="L397" s="30" t="s">
        <v>30</v>
      </c>
      <c r="M397" s="52" t="s">
        <v>487</v>
      </c>
      <c r="N397" s="55" t="s">
        <v>2332</v>
      </c>
      <c r="O397" s="33" t="s">
        <v>30</v>
      </c>
      <c r="P397" s="33" t="s">
        <v>1906</v>
      </c>
      <c r="Q397" s="35" t="s">
        <v>2044</v>
      </c>
      <c r="R397" s="49">
        <f t="shared" si="112"/>
        <v>1259999.96</v>
      </c>
      <c r="S397" s="48">
        <v>0</v>
      </c>
      <c r="T397" s="48">
        <v>100</v>
      </c>
      <c r="U397" s="48" t="s">
        <v>2044</v>
      </c>
      <c r="V397" s="48" t="s">
        <v>2044</v>
      </c>
      <c r="W397" s="49" t="s">
        <v>1740</v>
      </c>
    </row>
    <row r="398" spans="1:23" ht="13.8">
      <c r="A398" s="32" t="s">
        <v>87</v>
      </c>
      <c r="B398" s="30">
        <v>100205</v>
      </c>
      <c r="C398" s="33" t="s">
        <v>109</v>
      </c>
      <c r="D398" s="40" t="s">
        <v>2046</v>
      </c>
      <c r="E398" s="33" t="s">
        <v>144</v>
      </c>
      <c r="F398" s="41">
        <v>0</v>
      </c>
      <c r="G398" s="41">
        <v>1600000</v>
      </c>
      <c r="H398" s="41">
        <v>0</v>
      </c>
      <c r="I398" s="41">
        <v>0</v>
      </c>
      <c r="J398" s="41">
        <v>0</v>
      </c>
      <c r="K398" s="34" t="s">
        <v>189</v>
      </c>
      <c r="L398" s="30" t="s">
        <v>30</v>
      </c>
      <c r="M398" s="52" t="s">
        <v>1770</v>
      </c>
      <c r="N398" s="55" t="s">
        <v>2333</v>
      </c>
      <c r="O398" s="33" t="s">
        <v>30</v>
      </c>
      <c r="P398" s="33" t="s">
        <v>1907</v>
      </c>
      <c r="Q398" s="35" t="s">
        <v>2044</v>
      </c>
      <c r="R398" s="49">
        <f t="shared" si="112"/>
        <v>1600000</v>
      </c>
      <c r="S398" s="48">
        <v>0</v>
      </c>
      <c r="T398" s="48">
        <v>0</v>
      </c>
      <c r="U398" s="48" t="s">
        <v>2044</v>
      </c>
      <c r="V398" s="48" t="s">
        <v>2044</v>
      </c>
      <c r="W398" s="49" t="s">
        <v>1740</v>
      </c>
    </row>
    <row r="399" spans="1:23" ht="13.8">
      <c r="A399" s="32" t="s">
        <v>86</v>
      </c>
      <c r="B399" s="30">
        <v>100205</v>
      </c>
      <c r="C399" s="33" t="s">
        <v>109</v>
      </c>
      <c r="D399" s="40" t="s">
        <v>2046</v>
      </c>
      <c r="E399" s="33" t="s">
        <v>171</v>
      </c>
      <c r="F399" s="41">
        <f>F400+F401+F402</f>
        <v>18000000</v>
      </c>
      <c r="G399" s="41">
        <f aca="true" t="shared" si="114" ref="G399:I399">G400+G401+G402</f>
        <v>21508888.12</v>
      </c>
      <c r="H399" s="41">
        <f t="shared" si="114"/>
        <v>3687749.81</v>
      </c>
      <c r="I399" s="41">
        <f t="shared" si="114"/>
        <v>3687749.81</v>
      </c>
      <c r="J399" s="41">
        <f>J400+J401+J402</f>
        <v>3687749.81</v>
      </c>
      <c r="K399" s="34" t="s">
        <v>189</v>
      </c>
      <c r="L399" s="30" t="s">
        <v>190</v>
      </c>
      <c r="M399" s="52" t="s">
        <v>488</v>
      </c>
      <c r="N399" s="55" t="s">
        <v>2334</v>
      </c>
      <c r="O399" s="33" t="s">
        <v>190</v>
      </c>
      <c r="P399" s="33" t="s">
        <v>1908</v>
      </c>
      <c r="Q399" s="35" t="s">
        <v>2044</v>
      </c>
      <c r="R399" s="49">
        <f t="shared" si="112"/>
        <v>50572137.55000001</v>
      </c>
      <c r="S399" s="48">
        <v>0</v>
      </c>
      <c r="T399" s="48">
        <v>40</v>
      </c>
      <c r="U399" s="48" t="s">
        <v>2044</v>
      </c>
      <c r="V399" s="48" t="s">
        <v>2044</v>
      </c>
      <c r="W399" s="49" t="s">
        <v>1740</v>
      </c>
    </row>
    <row r="400" spans="1:23" ht="13.8">
      <c r="A400" s="32" t="s">
        <v>88</v>
      </c>
      <c r="B400" s="30">
        <v>100205</v>
      </c>
      <c r="C400" s="33" t="s">
        <v>109</v>
      </c>
      <c r="D400" s="40" t="s">
        <v>2046</v>
      </c>
      <c r="E400" s="33" t="s">
        <v>171</v>
      </c>
      <c r="F400" s="41">
        <v>0</v>
      </c>
      <c r="G400" s="41">
        <v>3508888.12</v>
      </c>
      <c r="H400" s="41">
        <v>3461549.81</v>
      </c>
      <c r="I400" s="41">
        <v>3461549.81</v>
      </c>
      <c r="J400" s="41">
        <v>3461549.81</v>
      </c>
      <c r="K400" s="34" t="s">
        <v>189</v>
      </c>
      <c r="L400" s="30" t="s">
        <v>30</v>
      </c>
      <c r="M400" s="52" t="s">
        <v>489</v>
      </c>
      <c r="N400" s="55" t="s">
        <v>2335</v>
      </c>
      <c r="O400" s="33" t="s">
        <v>30</v>
      </c>
      <c r="P400" s="33" t="s">
        <v>1909</v>
      </c>
      <c r="Q400" s="35" t="s">
        <v>2044</v>
      </c>
      <c r="R400" s="49">
        <f t="shared" si="112"/>
        <v>13893537.55</v>
      </c>
      <c r="S400" s="48">
        <v>0</v>
      </c>
      <c r="T400" s="48">
        <v>50</v>
      </c>
      <c r="U400" s="48" t="s">
        <v>2044</v>
      </c>
      <c r="V400" s="48" t="s">
        <v>2044</v>
      </c>
      <c r="W400" s="49" t="s">
        <v>1740</v>
      </c>
    </row>
    <row r="401" spans="1:23" ht="13.8">
      <c r="A401" s="32" t="s">
        <v>88</v>
      </c>
      <c r="B401" s="30">
        <v>100205</v>
      </c>
      <c r="C401" s="33" t="s">
        <v>109</v>
      </c>
      <c r="D401" s="40" t="s">
        <v>2046</v>
      </c>
      <c r="E401" s="33" t="s">
        <v>171</v>
      </c>
      <c r="F401" s="41">
        <v>2000000</v>
      </c>
      <c r="G401" s="41">
        <v>2000000</v>
      </c>
      <c r="H401" s="41">
        <v>0</v>
      </c>
      <c r="I401" s="41">
        <v>0</v>
      </c>
      <c r="J401" s="41">
        <v>0</v>
      </c>
      <c r="K401" s="34" t="s">
        <v>189</v>
      </c>
      <c r="L401" s="30" t="s">
        <v>30</v>
      </c>
      <c r="M401" s="52" t="s">
        <v>490</v>
      </c>
      <c r="N401" s="55" t="s">
        <v>2336</v>
      </c>
      <c r="O401" s="33" t="s">
        <v>30</v>
      </c>
      <c r="P401" s="33" t="s">
        <v>1910</v>
      </c>
      <c r="Q401" s="35" t="s">
        <v>2044</v>
      </c>
      <c r="R401" s="49">
        <f t="shared" si="112"/>
        <v>4000000</v>
      </c>
      <c r="S401" s="48">
        <v>0</v>
      </c>
      <c r="T401" s="48">
        <v>100</v>
      </c>
      <c r="U401" s="48" t="s">
        <v>2044</v>
      </c>
      <c r="V401" s="48" t="s">
        <v>2044</v>
      </c>
      <c r="W401" s="49" t="s">
        <v>1742</v>
      </c>
    </row>
    <row r="402" spans="1:23" ht="13.8">
      <c r="A402" s="32" t="s">
        <v>88</v>
      </c>
      <c r="B402" s="30">
        <v>100205</v>
      </c>
      <c r="C402" s="33" t="s">
        <v>109</v>
      </c>
      <c r="D402" s="40" t="s">
        <v>2046</v>
      </c>
      <c r="E402" s="33" t="s">
        <v>171</v>
      </c>
      <c r="F402" s="41">
        <v>16000000</v>
      </c>
      <c r="G402" s="41">
        <v>16000000</v>
      </c>
      <c r="H402" s="41">
        <v>226200</v>
      </c>
      <c r="I402" s="41">
        <v>226200</v>
      </c>
      <c r="J402" s="41">
        <v>226200</v>
      </c>
      <c r="K402" s="34" t="s">
        <v>189</v>
      </c>
      <c r="L402" s="30" t="s">
        <v>30</v>
      </c>
      <c r="M402" s="52" t="s">
        <v>491</v>
      </c>
      <c r="N402" s="55" t="s">
        <v>2328</v>
      </c>
      <c r="O402" s="33" t="s">
        <v>30</v>
      </c>
      <c r="P402" s="33" t="s">
        <v>1902</v>
      </c>
      <c r="Q402" s="35" t="s">
        <v>2044</v>
      </c>
      <c r="R402" s="49">
        <f t="shared" si="112"/>
        <v>32678600</v>
      </c>
      <c r="S402" s="48">
        <v>0</v>
      </c>
      <c r="T402" s="48">
        <v>50</v>
      </c>
      <c r="U402" s="48" t="s">
        <v>2044</v>
      </c>
      <c r="V402" s="48" t="s">
        <v>2044</v>
      </c>
      <c r="W402" s="49" t="s">
        <v>1740</v>
      </c>
    </row>
    <row r="403" spans="1:23" ht="13.8">
      <c r="A403" s="32" t="s">
        <v>86</v>
      </c>
      <c r="B403" s="30">
        <v>100205</v>
      </c>
      <c r="C403" s="33" t="s">
        <v>109</v>
      </c>
      <c r="D403" s="40" t="s">
        <v>2046</v>
      </c>
      <c r="E403" s="33" t="s">
        <v>170</v>
      </c>
      <c r="F403" s="41">
        <f>F404</f>
        <v>0</v>
      </c>
      <c r="G403" s="41">
        <f aca="true" t="shared" si="115" ref="G403:J403">G404</f>
        <v>1000000</v>
      </c>
      <c r="H403" s="41">
        <f t="shared" si="115"/>
        <v>0</v>
      </c>
      <c r="I403" s="41">
        <f t="shared" si="115"/>
        <v>0</v>
      </c>
      <c r="J403" s="41">
        <f t="shared" si="115"/>
        <v>0</v>
      </c>
      <c r="K403" s="34" t="s">
        <v>189</v>
      </c>
      <c r="L403" s="30" t="s">
        <v>190</v>
      </c>
      <c r="M403" s="52" t="s">
        <v>492</v>
      </c>
      <c r="N403" s="55" t="s">
        <v>2337</v>
      </c>
      <c r="O403" s="33" t="s">
        <v>190</v>
      </c>
      <c r="P403" s="33" t="s">
        <v>1911</v>
      </c>
      <c r="Q403" s="35" t="s">
        <v>2044</v>
      </c>
      <c r="R403" s="49">
        <f t="shared" si="112"/>
        <v>1000000</v>
      </c>
      <c r="S403" s="48">
        <v>0</v>
      </c>
      <c r="T403" s="48">
        <v>0</v>
      </c>
      <c r="U403" s="48" t="s">
        <v>2044</v>
      </c>
      <c r="V403" s="48" t="s">
        <v>2044</v>
      </c>
      <c r="W403" s="49" t="s">
        <v>1740</v>
      </c>
    </row>
    <row r="404" spans="1:23" ht="13.8">
      <c r="A404" s="32" t="s">
        <v>87</v>
      </c>
      <c r="B404" s="30">
        <v>100205</v>
      </c>
      <c r="C404" s="33" t="s">
        <v>109</v>
      </c>
      <c r="D404" s="40" t="s">
        <v>2046</v>
      </c>
      <c r="E404" s="33" t="s">
        <v>170</v>
      </c>
      <c r="F404" s="41">
        <v>0</v>
      </c>
      <c r="G404" s="41">
        <v>1000000</v>
      </c>
      <c r="H404" s="41">
        <v>0</v>
      </c>
      <c r="I404" s="41">
        <v>0</v>
      </c>
      <c r="J404" s="41">
        <v>0</v>
      </c>
      <c r="K404" s="34" t="s">
        <v>189</v>
      </c>
      <c r="L404" s="30" t="s">
        <v>30</v>
      </c>
      <c r="M404" s="52" t="s">
        <v>1771</v>
      </c>
      <c r="N404" s="55" t="s">
        <v>2338</v>
      </c>
      <c r="O404" s="33" t="s">
        <v>30</v>
      </c>
      <c r="P404" s="33" t="s">
        <v>1912</v>
      </c>
      <c r="Q404" s="35" t="s">
        <v>2044</v>
      </c>
      <c r="R404" s="49">
        <f t="shared" si="112"/>
        <v>1000000</v>
      </c>
      <c r="S404" s="48">
        <v>0</v>
      </c>
      <c r="T404" s="48">
        <v>0</v>
      </c>
      <c r="U404" s="48" t="s">
        <v>2044</v>
      </c>
      <c r="V404" s="48" t="s">
        <v>2044</v>
      </c>
      <c r="W404" s="49" t="s">
        <v>1740</v>
      </c>
    </row>
    <row r="405" spans="1:23" ht="13.8">
      <c r="A405" s="32" t="s">
        <v>86</v>
      </c>
      <c r="B405" s="30">
        <v>100206</v>
      </c>
      <c r="C405" s="33" t="s">
        <v>110</v>
      </c>
      <c r="D405" s="40" t="s">
        <v>2046</v>
      </c>
      <c r="E405" s="33" t="s">
        <v>172</v>
      </c>
      <c r="F405" s="41">
        <v>8022433.4</v>
      </c>
      <c r="G405" s="41">
        <v>8250755.4</v>
      </c>
      <c r="H405" s="41">
        <v>246515.63</v>
      </c>
      <c r="I405" s="41">
        <v>246515.63</v>
      </c>
      <c r="J405" s="41">
        <v>246515.63</v>
      </c>
      <c r="K405" s="34" t="s">
        <v>189</v>
      </c>
      <c r="L405" s="30" t="s">
        <v>27</v>
      </c>
      <c r="M405" s="52" t="s">
        <v>497</v>
      </c>
      <c r="N405" s="55" t="s">
        <v>497</v>
      </c>
      <c r="O405" s="33" t="s">
        <v>27</v>
      </c>
      <c r="P405" s="33" t="s">
        <v>1271</v>
      </c>
      <c r="Q405" s="35" t="s">
        <v>2044</v>
      </c>
      <c r="R405" s="47">
        <v>0</v>
      </c>
      <c r="S405" s="48">
        <v>0</v>
      </c>
      <c r="T405" s="48">
        <v>0</v>
      </c>
      <c r="U405" s="48" t="s">
        <v>2044</v>
      </c>
      <c r="V405" s="48" t="s">
        <v>2044</v>
      </c>
      <c r="W405" s="49" t="s">
        <v>1740</v>
      </c>
    </row>
    <row r="406" spans="1:23" ht="13.8">
      <c r="A406" s="32" t="s">
        <v>86</v>
      </c>
      <c r="B406" s="30">
        <v>100206</v>
      </c>
      <c r="C406" s="33" t="s">
        <v>110</v>
      </c>
      <c r="D406" s="40" t="s">
        <v>2046</v>
      </c>
      <c r="E406" s="33" t="s">
        <v>172</v>
      </c>
      <c r="F406" s="41">
        <f>F407+F409+F416+F423+F436</f>
        <v>8022433.4</v>
      </c>
      <c r="G406" s="41">
        <f aca="true" t="shared" si="116" ref="G406:I406">G407+G409+G416+G423+G436</f>
        <v>8250755.4</v>
      </c>
      <c r="H406" s="41">
        <f t="shared" si="116"/>
        <v>246515.63</v>
      </c>
      <c r="I406" s="41">
        <f t="shared" si="116"/>
        <v>246515.63</v>
      </c>
      <c r="J406" s="41">
        <f>J407+J409+J416+J423+J436</f>
        <v>246515.63</v>
      </c>
      <c r="K406" s="34" t="s">
        <v>189</v>
      </c>
      <c r="L406" s="30" t="s">
        <v>191</v>
      </c>
      <c r="M406" s="52" t="s">
        <v>497</v>
      </c>
      <c r="N406" s="55" t="s">
        <v>497</v>
      </c>
      <c r="O406" s="33" t="s">
        <v>191</v>
      </c>
      <c r="P406" s="33" t="s">
        <v>1271</v>
      </c>
      <c r="Q406" s="35" t="s">
        <v>2044</v>
      </c>
      <c r="R406" s="47">
        <v>0</v>
      </c>
      <c r="S406" s="48">
        <v>0</v>
      </c>
      <c r="T406" s="48">
        <v>0</v>
      </c>
      <c r="U406" s="48" t="s">
        <v>2044</v>
      </c>
      <c r="V406" s="48" t="s">
        <v>2044</v>
      </c>
      <c r="W406" s="49" t="s">
        <v>1740</v>
      </c>
    </row>
    <row r="407" spans="1:23" ht="13.8">
      <c r="A407" s="32" t="s">
        <v>86</v>
      </c>
      <c r="B407" s="30">
        <v>100206</v>
      </c>
      <c r="C407" s="33" t="s">
        <v>110</v>
      </c>
      <c r="D407" s="40" t="s">
        <v>2046</v>
      </c>
      <c r="E407" s="33" t="s">
        <v>171</v>
      </c>
      <c r="F407" s="41">
        <f>F408</f>
        <v>4876113.4</v>
      </c>
      <c r="G407" s="41">
        <f aca="true" t="shared" si="117" ref="G407:J407">G408</f>
        <v>4876113.4</v>
      </c>
      <c r="H407" s="41">
        <f t="shared" si="117"/>
        <v>0</v>
      </c>
      <c r="I407" s="41">
        <f t="shared" si="117"/>
        <v>0</v>
      </c>
      <c r="J407" s="41">
        <f t="shared" si="117"/>
        <v>0</v>
      </c>
      <c r="K407" s="34" t="s">
        <v>189</v>
      </c>
      <c r="L407" s="30" t="s">
        <v>190</v>
      </c>
      <c r="M407" s="52" t="s">
        <v>493</v>
      </c>
      <c r="N407" s="55" t="s">
        <v>2339</v>
      </c>
      <c r="O407" s="33" t="s">
        <v>190</v>
      </c>
      <c r="P407" s="33" t="s">
        <v>1913</v>
      </c>
      <c r="Q407" s="35" t="s">
        <v>2044</v>
      </c>
      <c r="R407" s="49">
        <f t="shared" si="112"/>
        <v>9752226.8</v>
      </c>
      <c r="S407" s="48">
        <v>0</v>
      </c>
      <c r="T407" s="48">
        <v>0</v>
      </c>
      <c r="U407" s="48" t="s">
        <v>2044</v>
      </c>
      <c r="V407" s="48" t="s">
        <v>2044</v>
      </c>
      <c r="W407" s="49" t="s">
        <v>1740</v>
      </c>
    </row>
    <row r="408" spans="1:23" ht="13.8">
      <c r="A408" s="32" t="s">
        <v>88</v>
      </c>
      <c r="B408" s="30">
        <v>100206</v>
      </c>
      <c r="C408" s="33" t="s">
        <v>110</v>
      </c>
      <c r="D408" s="40" t="s">
        <v>2046</v>
      </c>
      <c r="E408" s="33" t="s">
        <v>171</v>
      </c>
      <c r="F408" s="41">
        <v>4876113.4</v>
      </c>
      <c r="G408" s="41">
        <v>4876113.4</v>
      </c>
      <c r="H408" s="41">
        <v>0</v>
      </c>
      <c r="I408" s="41">
        <v>0</v>
      </c>
      <c r="J408" s="41">
        <v>0</v>
      </c>
      <c r="K408" s="34" t="s">
        <v>189</v>
      </c>
      <c r="L408" s="30" t="s">
        <v>30</v>
      </c>
      <c r="M408" s="52" t="s">
        <v>494</v>
      </c>
      <c r="N408" s="55" t="s">
        <v>2340</v>
      </c>
      <c r="O408" s="33" t="s">
        <v>30</v>
      </c>
      <c r="P408" s="33" t="s">
        <v>1914</v>
      </c>
      <c r="Q408" s="35" t="s">
        <v>2044</v>
      </c>
      <c r="R408" s="49">
        <f t="shared" si="112"/>
        <v>9752226.8</v>
      </c>
      <c r="S408" s="48">
        <v>0</v>
      </c>
      <c r="T408" s="48">
        <v>0</v>
      </c>
      <c r="U408" s="48" t="s">
        <v>2044</v>
      </c>
      <c r="V408" s="48" t="s">
        <v>2044</v>
      </c>
      <c r="W408" s="49" t="s">
        <v>1740</v>
      </c>
    </row>
    <row r="409" spans="1:23" ht="13.8">
      <c r="A409" s="32" t="s">
        <v>86</v>
      </c>
      <c r="B409" s="30">
        <v>100206</v>
      </c>
      <c r="C409" s="33" t="s">
        <v>110</v>
      </c>
      <c r="D409" s="40" t="s">
        <v>2046</v>
      </c>
      <c r="E409" s="33" t="s">
        <v>171</v>
      </c>
      <c r="F409" s="41">
        <f>F410</f>
        <v>500000</v>
      </c>
      <c r="G409" s="41">
        <f aca="true" t="shared" si="118" ref="G409:J409">G410</f>
        <v>500000</v>
      </c>
      <c r="H409" s="41">
        <f t="shared" si="118"/>
        <v>0</v>
      </c>
      <c r="I409" s="41">
        <f t="shared" si="118"/>
        <v>0</v>
      </c>
      <c r="J409" s="41">
        <f t="shared" si="118"/>
        <v>0</v>
      </c>
      <c r="K409" s="34" t="s">
        <v>189</v>
      </c>
      <c r="L409" s="30" t="s">
        <v>190</v>
      </c>
      <c r="M409" s="52" t="s">
        <v>495</v>
      </c>
      <c r="N409" s="55" t="s">
        <v>495</v>
      </c>
      <c r="O409" s="33" t="s">
        <v>190</v>
      </c>
      <c r="P409" s="33" t="s">
        <v>1915</v>
      </c>
      <c r="Q409" s="35" t="s">
        <v>2044</v>
      </c>
      <c r="R409" s="49">
        <f t="shared" si="112"/>
        <v>1000000</v>
      </c>
      <c r="S409" s="48">
        <v>0</v>
      </c>
      <c r="T409" s="48">
        <v>0</v>
      </c>
      <c r="U409" s="48" t="s">
        <v>2044</v>
      </c>
      <c r="V409" s="48" t="s">
        <v>2044</v>
      </c>
      <c r="W409" s="49" t="s">
        <v>1740</v>
      </c>
    </row>
    <row r="410" spans="1:23" ht="13.8">
      <c r="A410" s="32" t="s">
        <v>88</v>
      </c>
      <c r="B410" s="30">
        <v>100206</v>
      </c>
      <c r="C410" s="33" t="s">
        <v>110</v>
      </c>
      <c r="D410" s="40" t="s">
        <v>2046</v>
      </c>
      <c r="E410" s="33" t="s">
        <v>171</v>
      </c>
      <c r="F410" s="41">
        <v>500000</v>
      </c>
      <c r="G410" s="41">
        <v>500000</v>
      </c>
      <c r="H410" s="41">
        <v>0</v>
      </c>
      <c r="I410" s="41">
        <v>0</v>
      </c>
      <c r="J410" s="41">
        <v>0</v>
      </c>
      <c r="K410" s="34" t="s">
        <v>189</v>
      </c>
      <c r="L410" s="30" t="s">
        <v>30</v>
      </c>
      <c r="M410" s="52" t="s">
        <v>496</v>
      </c>
      <c r="N410" s="55" t="s">
        <v>2341</v>
      </c>
      <c r="O410" s="33" t="s">
        <v>30</v>
      </c>
      <c r="P410" s="33" t="s">
        <v>1916</v>
      </c>
      <c r="Q410" s="35" t="s">
        <v>2044</v>
      </c>
      <c r="R410" s="49">
        <f t="shared" si="112"/>
        <v>1000000</v>
      </c>
      <c r="S410" s="48">
        <v>0</v>
      </c>
      <c r="T410" s="48">
        <v>0</v>
      </c>
      <c r="U410" s="48" t="s">
        <v>2044</v>
      </c>
      <c r="V410" s="48" t="s">
        <v>2044</v>
      </c>
      <c r="W410" s="49" t="s">
        <v>1740</v>
      </c>
    </row>
    <row r="411" spans="1:23" ht="13.8">
      <c r="A411" s="32" t="s">
        <v>86</v>
      </c>
      <c r="B411" s="30">
        <v>100206</v>
      </c>
      <c r="C411" s="33" t="s">
        <v>110</v>
      </c>
      <c r="D411" s="40" t="s">
        <v>2046</v>
      </c>
      <c r="E411" s="33" t="s">
        <v>170</v>
      </c>
      <c r="F411" s="41">
        <v>0</v>
      </c>
      <c r="G411" s="41">
        <v>0</v>
      </c>
      <c r="H411" s="41">
        <v>0</v>
      </c>
      <c r="I411" s="41">
        <v>0</v>
      </c>
      <c r="J411" s="41">
        <v>0</v>
      </c>
      <c r="K411" s="34" t="s">
        <v>189</v>
      </c>
      <c r="L411" s="30" t="s">
        <v>190</v>
      </c>
      <c r="M411" s="52" t="s">
        <v>498</v>
      </c>
      <c r="N411" s="55" t="s">
        <v>2342</v>
      </c>
      <c r="O411" s="33" t="s">
        <v>190</v>
      </c>
      <c r="P411" s="33" t="s">
        <v>1272</v>
      </c>
      <c r="Q411" s="35" t="s">
        <v>2044</v>
      </c>
      <c r="R411" s="49">
        <f t="shared" si="112"/>
        <v>0</v>
      </c>
      <c r="S411" s="48">
        <v>50</v>
      </c>
      <c r="T411" s="48">
        <v>0</v>
      </c>
      <c r="U411" s="48" t="s">
        <v>2044</v>
      </c>
      <c r="V411" s="48" t="s">
        <v>2044</v>
      </c>
      <c r="W411" s="49" t="s">
        <v>1740</v>
      </c>
    </row>
    <row r="412" spans="1:23" ht="13.8">
      <c r="A412" s="32" t="s">
        <v>86</v>
      </c>
      <c r="B412" s="30">
        <v>100206</v>
      </c>
      <c r="C412" s="33" t="s">
        <v>110</v>
      </c>
      <c r="D412" s="40" t="s">
        <v>2046</v>
      </c>
      <c r="E412" s="33" t="s">
        <v>170</v>
      </c>
      <c r="F412" s="41">
        <v>0</v>
      </c>
      <c r="G412" s="41">
        <v>0</v>
      </c>
      <c r="H412" s="41">
        <v>0</v>
      </c>
      <c r="I412" s="41">
        <v>0</v>
      </c>
      <c r="J412" s="41">
        <v>0</v>
      </c>
      <c r="K412" s="34" t="s">
        <v>189</v>
      </c>
      <c r="L412" s="30" t="s">
        <v>30</v>
      </c>
      <c r="M412" s="52" t="s">
        <v>499</v>
      </c>
      <c r="N412" s="55" t="s">
        <v>2343</v>
      </c>
      <c r="O412" s="33" t="s">
        <v>30</v>
      </c>
      <c r="P412" s="33" t="s">
        <v>1273</v>
      </c>
      <c r="Q412" s="35" t="s">
        <v>2044</v>
      </c>
      <c r="R412" s="49">
        <f t="shared" si="112"/>
        <v>0</v>
      </c>
      <c r="S412" s="48">
        <v>54</v>
      </c>
      <c r="T412" s="48">
        <v>0</v>
      </c>
      <c r="U412" s="48" t="s">
        <v>2044</v>
      </c>
      <c r="V412" s="48" t="s">
        <v>2044</v>
      </c>
      <c r="W412" s="49" t="s">
        <v>1740</v>
      </c>
    </row>
    <row r="413" spans="1:23" ht="13.8">
      <c r="A413" s="32" t="s">
        <v>86</v>
      </c>
      <c r="B413" s="30">
        <v>100206</v>
      </c>
      <c r="C413" s="33" t="s">
        <v>110</v>
      </c>
      <c r="D413" s="40" t="s">
        <v>2046</v>
      </c>
      <c r="E413" s="33" t="s">
        <v>172</v>
      </c>
      <c r="F413" s="41">
        <v>0</v>
      </c>
      <c r="G413" s="41">
        <v>0</v>
      </c>
      <c r="H413" s="41">
        <v>0</v>
      </c>
      <c r="I413" s="41">
        <v>0</v>
      </c>
      <c r="J413" s="41">
        <v>0</v>
      </c>
      <c r="K413" s="34" t="s">
        <v>189</v>
      </c>
      <c r="L413" s="30" t="s">
        <v>190</v>
      </c>
      <c r="M413" s="52" t="s">
        <v>500</v>
      </c>
      <c r="N413" s="55" t="s">
        <v>2344</v>
      </c>
      <c r="O413" s="33" t="s">
        <v>190</v>
      </c>
      <c r="P413" s="33" t="s">
        <v>1274</v>
      </c>
      <c r="Q413" s="35" t="s">
        <v>2044</v>
      </c>
      <c r="R413" s="49">
        <f t="shared" si="112"/>
        <v>0</v>
      </c>
      <c r="S413" s="48">
        <v>50</v>
      </c>
      <c r="T413" s="48">
        <v>0</v>
      </c>
      <c r="U413" s="48" t="s">
        <v>2044</v>
      </c>
      <c r="V413" s="48" t="s">
        <v>2044</v>
      </c>
      <c r="W413" s="49" t="s">
        <v>1740</v>
      </c>
    </row>
    <row r="414" spans="1:23" ht="13.8">
      <c r="A414" s="32" t="s">
        <v>86</v>
      </c>
      <c r="B414" s="30">
        <v>100206</v>
      </c>
      <c r="C414" s="33" t="s">
        <v>110</v>
      </c>
      <c r="D414" s="40" t="s">
        <v>2046</v>
      </c>
      <c r="E414" s="33" t="s">
        <v>172</v>
      </c>
      <c r="F414" s="41">
        <v>0</v>
      </c>
      <c r="G414" s="41">
        <v>0</v>
      </c>
      <c r="H414" s="41">
        <v>0</v>
      </c>
      <c r="I414" s="41">
        <v>0</v>
      </c>
      <c r="J414" s="41">
        <v>0</v>
      </c>
      <c r="K414" s="34" t="s">
        <v>189</v>
      </c>
      <c r="L414" s="30" t="s">
        <v>30</v>
      </c>
      <c r="M414" s="52" t="s">
        <v>501</v>
      </c>
      <c r="N414" s="55" t="s">
        <v>2345</v>
      </c>
      <c r="O414" s="33" t="s">
        <v>30</v>
      </c>
      <c r="P414" s="33" t="s">
        <v>1275</v>
      </c>
      <c r="Q414" s="35" t="s">
        <v>2044</v>
      </c>
      <c r="R414" s="49">
        <f t="shared" si="112"/>
        <v>0</v>
      </c>
      <c r="S414" s="48">
        <v>50</v>
      </c>
      <c r="T414" s="48">
        <v>0</v>
      </c>
      <c r="U414" s="48" t="s">
        <v>2044</v>
      </c>
      <c r="V414" s="48" t="s">
        <v>2044</v>
      </c>
      <c r="W414" s="49" t="s">
        <v>1740</v>
      </c>
    </row>
    <row r="415" spans="1:23" ht="13.8">
      <c r="A415" s="32" t="s">
        <v>86</v>
      </c>
      <c r="B415" s="30">
        <v>100206</v>
      </c>
      <c r="C415" s="33" t="s">
        <v>110</v>
      </c>
      <c r="D415" s="40" t="s">
        <v>2046</v>
      </c>
      <c r="E415" s="33" t="s">
        <v>172</v>
      </c>
      <c r="F415" s="41">
        <v>0</v>
      </c>
      <c r="G415" s="41">
        <v>0</v>
      </c>
      <c r="H415" s="41">
        <v>0</v>
      </c>
      <c r="I415" s="41">
        <v>0</v>
      </c>
      <c r="J415" s="41">
        <v>0</v>
      </c>
      <c r="K415" s="34" t="s">
        <v>189</v>
      </c>
      <c r="L415" s="30" t="s">
        <v>30</v>
      </c>
      <c r="M415" s="52" t="s">
        <v>502</v>
      </c>
      <c r="N415" s="55" t="s">
        <v>2346</v>
      </c>
      <c r="O415" s="33" t="s">
        <v>30</v>
      </c>
      <c r="P415" s="33" t="s">
        <v>1276</v>
      </c>
      <c r="Q415" s="35" t="s">
        <v>2044</v>
      </c>
      <c r="R415" s="49">
        <f t="shared" si="112"/>
        <v>0</v>
      </c>
      <c r="S415" s="48">
        <v>0</v>
      </c>
      <c r="T415" s="48">
        <v>0</v>
      </c>
      <c r="U415" s="48" t="s">
        <v>2044</v>
      </c>
      <c r="V415" s="48" t="s">
        <v>2044</v>
      </c>
      <c r="W415" s="49" t="s">
        <v>1740</v>
      </c>
    </row>
    <row r="416" spans="1:23" ht="13.8">
      <c r="A416" s="32" t="s">
        <v>86</v>
      </c>
      <c r="B416" s="30">
        <v>100206</v>
      </c>
      <c r="C416" s="33" t="s">
        <v>110</v>
      </c>
      <c r="D416" s="40" t="s">
        <v>2046</v>
      </c>
      <c r="E416" s="33" t="s">
        <v>172</v>
      </c>
      <c r="F416" s="41">
        <f aca="true" t="shared" si="119" ref="F416:I416">SUM(F417:F422)</f>
        <v>400000</v>
      </c>
      <c r="G416" s="41">
        <f t="shared" si="119"/>
        <v>485000</v>
      </c>
      <c r="H416" s="41">
        <f t="shared" si="119"/>
        <v>54009.6</v>
      </c>
      <c r="I416" s="41">
        <f t="shared" si="119"/>
        <v>54009.6</v>
      </c>
      <c r="J416" s="41">
        <f>SUM(J417:J422)</f>
        <v>54009.6</v>
      </c>
      <c r="K416" s="34" t="s">
        <v>189</v>
      </c>
      <c r="L416" s="30" t="s">
        <v>190</v>
      </c>
      <c r="M416" s="52" t="s">
        <v>503</v>
      </c>
      <c r="N416" s="55" t="s">
        <v>2347</v>
      </c>
      <c r="O416" s="33" t="s">
        <v>190</v>
      </c>
      <c r="P416" s="33" t="s">
        <v>1277</v>
      </c>
      <c r="Q416" s="35" t="s">
        <v>2044</v>
      </c>
      <c r="R416" s="49">
        <f t="shared" si="112"/>
        <v>1047028.7999999999</v>
      </c>
      <c r="S416" s="48">
        <v>0</v>
      </c>
      <c r="T416" s="48">
        <v>0</v>
      </c>
      <c r="U416" s="48" t="s">
        <v>2044</v>
      </c>
      <c r="V416" s="48" t="s">
        <v>2044</v>
      </c>
      <c r="W416" s="49" t="s">
        <v>1740</v>
      </c>
    </row>
    <row r="417" spans="1:23" ht="13.8">
      <c r="A417" s="32" t="s">
        <v>1746</v>
      </c>
      <c r="B417" s="30">
        <v>100206</v>
      </c>
      <c r="C417" s="33" t="s">
        <v>110</v>
      </c>
      <c r="D417" s="40" t="s">
        <v>2046</v>
      </c>
      <c r="E417" s="33" t="s">
        <v>172</v>
      </c>
      <c r="F417" s="41">
        <v>400000</v>
      </c>
      <c r="G417" s="41">
        <v>400000</v>
      </c>
      <c r="H417" s="41">
        <v>0</v>
      </c>
      <c r="I417" s="41">
        <v>0</v>
      </c>
      <c r="J417" s="41">
        <v>0</v>
      </c>
      <c r="K417" s="34" t="s">
        <v>189</v>
      </c>
      <c r="L417" s="30" t="s">
        <v>30</v>
      </c>
      <c r="M417" s="52" t="s">
        <v>504</v>
      </c>
      <c r="N417" s="55" t="s">
        <v>2348</v>
      </c>
      <c r="O417" s="33" t="s">
        <v>30</v>
      </c>
      <c r="P417" s="33" t="s">
        <v>1278</v>
      </c>
      <c r="Q417" s="35" t="s">
        <v>2044</v>
      </c>
      <c r="R417" s="49">
        <f t="shared" si="112"/>
        <v>800000</v>
      </c>
      <c r="S417" s="48">
        <v>0</v>
      </c>
      <c r="T417" s="48">
        <v>0</v>
      </c>
      <c r="U417" s="48" t="s">
        <v>2044</v>
      </c>
      <c r="V417" s="48" t="s">
        <v>2044</v>
      </c>
      <c r="W417" s="49" t="s">
        <v>1740</v>
      </c>
    </row>
    <row r="418" spans="1:23" ht="13.8">
      <c r="A418" s="32" t="s">
        <v>86</v>
      </c>
      <c r="B418" s="30">
        <v>100206</v>
      </c>
      <c r="C418" s="33" t="s">
        <v>110</v>
      </c>
      <c r="D418" s="40" t="s">
        <v>2046</v>
      </c>
      <c r="E418" s="33" t="s">
        <v>172</v>
      </c>
      <c r="F418" s="41">
        <v>0</v>
      </c>
      <c r="G418" s="41">
        <v>0</v>
      </c>
      <c r="H418" s="41">
        <v>0</v>
      </c>
      <c r="I418" s="41">
        <v>0</v>
      </c>
      <c r="J418" s="41">
        <v>0</v>
      </c>
      <c r="K418" s="34" t="s">
        <v>189</v>
      </c>
      <c r="L418" s="30" t="s">
        <v>30</v>
      </c>
      <c r="M418" s="52" t="s">
        <v>505</v>
      </c>
      <c r="N418" s="55" t="s">
        <v>2349</v>
      </c>
      <c r="O418" s="33" t="s">
        <v>30</v>
      </c>
      <c r="P418" s="33" t="s">
        <v>1279</v>
      </c>
      <c r="Q418" s="35" t="s">
        <v>2044</v>
      </c>
      <c r="R418" s="49">
        <f t="shared" si="112"/>
        <v>0</v>
      </c>
      <c r="S418" s="48">
        <v>0</v>
      </c>
      <c r="T418" s="48">
        <v>0</v>
      </c>
      <c r="U418" s="48" t="s">
        <v>2044</v>
      </c>
      <c r="V418" s="48" t="s">
        <v>2044</v>
      </c>
      <c r="W418" s="49" t="s">
        <v>1740</v>
      </c>
    </row>
    <row r="419" spans="1:23" ht="13.8">
      <c r="A419" s="32" t="s">
        <v>86</v>
      </c>
      <c r="B419" s="30">
        <v>100206</v>
      </c>
      <c r="C419" s="33" t="s">
        <v>110</v>
      </c>
      <c r="D419" s="40" t="s">
        <v>2046</v>
      </c>
      <c r="E419" s="33" t="s">
        <v>172</v>
      </c>
      <c r="F419" s="41">
        <v>0</v>
      </c>
      <c r="G419" s="41">
        <v>0</v>
      </c>
      <c r="H419" s="41">
        <v>0</v>
      </c>
      <c r="I419" s="41">
        <v>0</v>
      </c>
      <c r="J419" s="41">
        <v>0</v>
      </c>
      <c r="K419" s="34" t="s">
        <v>189</v>
      </c>
      <c r="L419" s="30" t="s">
        <v>30</v>
      </c>
      <c r="M419" s="52" t="s">
        <v>506</v>
      </c>
      <c r="N419" s="55" t="s">
        <v>2350</v>
      </c>
      <c r="O419" s="33" t="s">
        <v>30</v>
      </c>
      <c r="P419" s="33" t="s">
        <v>1280</v>
      </c>
      <c r="Q419" s="35" t="s">
        <v>2044</v>
      </c>
      <c r="R419" s="49">
        <f t="shared" si="112"/>
        <v>0</v>
      </c>
      <c r="S419" s="48">
        <v>0</v>
      </c>
      <c r="T419" s="48">
        <v>0</v>
      </c>
      <c r="U419" s="48" t="s">
        <v>2044</v>
      </c>
      <c r="V419" s="48" t="s">
        <v>2044</v>
      </c>
      <c r="W419" s="49" t="s">
        <v>1740</v>
      </c>
    </row>
    <row r="420" spans="1:23" ht="13.8">
      <c r="A420" s="32" t="s">
        <v>86</v>
      </c>
      <c r="B420" s="30">
        <v>100206</v>
      </c>
      <c r="C420" s="33" t="s">
        <v>110</v>
      </c>
      <c r="D420" s="40" t="s">
        <v>2046</v>
      </c>
      <c r="E420" s="33" t="s">
        <v>172</v>
      </c>
      <c r="F420" s="41">
        <v>0</v>
      </c>
      <c r="G420" s="41">
        <v>0</v>
      </c>
      <c r="H420" s="41">
        <v>0</v>
      </c>
      <c r="I420" s="41">
        <v>0</v>
      </c>
      <c r="J420" s="41">
        <v>0</v>
      </c>
      <c r="K420" s="34" t="s">
        <v>189</v>
      </c>
      <c r="L420" s="30" t="s">
        <v>30</v>
      </c>
      <c r="M420" s="52" t="s">
        <v>507</v>
      </c>
      <c r="N420" s="55" t="s">
        <v>2351</v>
      </c>
      <c r="O420" s="33" t="s">
        <v>30</v>
      </c>
      <c r="P420" s="33" t="s">
        <v>1281</v>
      </c>
      <c r="Q420" s="35" t="s">
        <v>2044</v>
      </c>
      <c r="R420" s="49">
        <f t="shared" si="112"/>
        <v>0</v>
      </c>
      <c r="S420" s="48">
        <v>100</v>
      </c>
      <c r="T420" s="48">
        <v>100</v>
      </c>
      <c r="U420" s="48" t="s">
        <v>2044</v>
      </c>
      <c r="V420" s="48" t="s">
        <v>2044</v>
      </c>
      <c r="W420" s="49" t="s">
        <v>1740</v>
      </c>
    </row>
    <row r="421" spans="1:23" ht="13.8">
      <c r="A421" s="32" t="s">
        <v>86</v>
      </c>
      <c r="B421" s="30">
        <v>100206</v>
      </c>
      <c r="C421" s="33" t="s">
        <v>110</v>
      </c>
      <c r="D421" s="40" t="s">
        <v>2046</v>
      </c>
      <c r="E421" s="33" t="s">
        <v>172</v>
      </c>
      <c r="F421" s="41">
        <v>0</v>
      </c>
      <c r="G421" s="41">
        <v>0</v>
      </c>
      <c r="H421" s="41">
        <v>0</v>
      </c>
      <c r="I421" s="41">
        <v>0</v>
      </c>
      <c r="J421" s="41">
        <v>0</v>
      </c>
      <c r="K421" s="34" t="s">
        <v>189</v>
      </c>
      <c r="L421" s="30" t="s">
        <v>30</v>
      </c>
      <c r="M421" s="52" t="s">
        <v>508</v>
      </c>
      <c r="N421" s="55" t="s">
        <v>2352</v>
      </c>
      <c r="O421" s="33" t="s">
        <v>30</v>
      </c>
      <c r="P421" s="33" t="s">
        <v>1282</v>
      </c>
      <c r="Q421" s="35" t="s">
        <v>2044</v>
      </c>
      <c r="R421" s="49">
        <f t="shared" si="112"/>
        <v>0</v>
      </c>
      <c r="S421" s="48">
        <v>100</v>
      </c>
      <c r="T421" s="48">
        <v>100</v>
      </c>
      <c r="U421" s="48" t="s">
        <v>2044</v>
      </c>
      <c r="V421" s="48" t="s">
        <v>2044</v>
      </c>
      <c r="W421" s="49" t="s">
        <v>1740</v>
      </c>
    </row>
    <row r="422" spans="1:23" ht="13.8">
      <c r="A422" s="32" t="s">
        <v>1746</v>
      </c>
      <c r="B422" s="30">
        <v>100206</v>
      </c>
      <c r="C422" s="33" t="s">
        <v>110</v>
      </c>
      <c r="D422" s="40" t="s">
        <v>2046</v>
      </c>
      <c r="E422" s="33" t="s">
        <v>172</v>
      </c>
      <c r="F422" s="41">
        <v>0</v>
      </c>
      <c r="G422" s="41">
        <v>85000</v>
      </c>
      <c r="H422" s="41">
        <v>54009.6</v>
      </c>
      <c r="I422" s="41">
        <v>54009.6</v>
      </c>
      <c r="J422" s="41">
        <v>54009.6</v>
      </c>
      <c r="K422" s="34" t="s">
        <v>189</v>
      </c>
      <c r="L422" s="30" t="s">
        <v>30</v>
      </c>
      <c r="M422" s="52" t="s">
        <v>1772</v>
      </c>
      <c r="N422" s="55" t="s">
        <v>2353</v>
      </c>
      <c r="O422" s="33" t="s">
        <v>30</v>
      </c>
      <c r="P422" s="33" t="s">
        <v>1917</v>
      </c>
      <c r="Q422" s="35" t="s">
        <v>2044</v>
      </c>
      <c r="R422" s="49">
        <f t="shared" si="112"/>
        <v>247028.80000000002</v>
      </c>
      <c r="S422" s="48">
        <v>0</v>
      </c>
      <c r="T422" s="48">
        <v>0</v>
      </c>
      <c r="U422" s="48" t="s">
        <v>2044</v>
      </c>
      <c r="V422" s="48" t="s">
        <v>2044</v>
      </c>
      <c r="W422" s="49" t="s">
        <v>1740</v>
      </c>
    </row>
    <row r="423" spans="1:23" ht="13.8">
      <c r="A423" s="32" t="s">
        <v>86</v>
      </c>
      <c r="B423" s="30">
        <v>100206</v>
      </c>
      <c r="C423" s="33" t="s">
        <v>110</v>
      </c>
      <c r="D423" s="40" t="s">
        <v>2046</v>
      </c>
      <c r="E423" s="33" t="s">
        <v>172</v>
      </c>
      <c r="F423" s="41">
        <f aca="true" t="shared" si="120" ref="F423:I423">SUM(F424:F429)</f>
        <v>0</v>
      </c>
      <c r="G423" s="41">
        <f t="shared" si="120"/>
        <v>143322</v>
      </c>
      <c r="H423" s="41">
        <f t="shared" si="120"/>
        <v>67226</v>
      </c>
      <c r="I423" s="41">
        <f t="shared" si="120"/>
        <v>67226</v>
      </c>
      <c r="J423" s="41">
        <f>SUM(J424:J429)</f>
        <v>67226</v>
      </c>
      <c r="K423" s="34" t="s">
        <v>189</v>
      </c>
      <c r="L423" s="30" t="s">
        <v>190</v>
      </c>
      <c r="M423" s="52" t="s">
        <v>509</v>
      </c>
      <c r="N423" s="55" t="s">
        <v>2354</v>
      </c>
      <c r="O423" s="33" t="s">
        <v>190</v>
      </c>
      <c r="P423" s="33" t="s">
        <v>1283</v>
      </c>
      <c r="Q423" s="35" t="s">
        <v>2044</v>
      </c>
      <c r="R423" s="49">
        <f t="shared" si="112"/>
        <v>345000</v>
      </c>
      <c r="S423" s="48">
        <v>0</v>
      </c>
      <c r="T423" s="48">
        <v>0</v>
      </c>
      <c r="U423" s="48" t="s">
        <v>2044</v>
      </c>
      <c r="V423" s="48" t="s">
        <v>2044</v>
      </c>
      <c r="W423" s="49" t="s">
        <v>1740</v>
      </c>
    </row>
    <row r="424" spans="1:23" ht="13.8">
      <c r="A424" s="32" t="s">
        <v>86</v>
      </c>
      <c r="B424" s="30">
        <v>100206</v>
      </c>
      <c r="C424" s="33" t="s">
        <v>110</v>
      </c>
      <c r="D424" s="40" t="s">
        <v>2046</v>
      </c>
      <c r="E424" s="33" t="s">
        <v>172</v>
      </c>
      <c r="F424" s="41">
        <v>0</v>
      </c>
      <c r="G424" s="41">
        <v>0</v>
      </c>
      <c r="H424" s="41">
        <v>0</v>
      </c>
      <c r="I424" s="41">
        <v>0</v>
      </c>
      <c r="J424" s="41">
        <v>0</v>
      </c>
      <c r="K424" s="34" t="s">
        <v>189</v>
      </c>
      <c r="L424" s="30" t="s">
        <v>30</v>
      </c>
      <c r="M424" s="52" t="s">
        <v>510</v>
      </c>
      <c r="N424" s="55" t="s">
        <v>2355</v>
      </c>
      <c r="O424" s="33" t="s">
        <v>30</v>
      </c>
      <c r="P424" s="33" t="s">
        <v>1284</v>
      </c>
      <c r="Q424" s="35" t="s">
        <v>2044</v>
      </c>
      <c r="R424" s="49">
        <f t="shared" si="112"/>
        <v>0</v>
      </c>
      <c r="S424" s="48">
        <v>0</v>
      </c>
      <c r="T424" s="48">
        <v>0</v>
      </c>
      <c r="U424" s="48" t="s">
        <v>2044</v>
      </c>
      <c r="V424" s="48" t="s">
        <v>2044</v>
      </c>
      <c r="W424" s="49" t="s">
        <v>1740</v>
      </c>
    </row>
    <row r="425" spans="1:23" ht="13.8">
      <c r="A425" s="32" t="s">
        <v>86</v>
      </c>
      <c r="B425" s="30">
        <v>100206</v>
      </c>
      <c r="C425" s="33" t="s">
        <v>110</v>
      </c>
      <c r="D425" s="40" t="s">
        <v>2046</v>
      </c>
      <c r="E425" s="33" t="s">
        <v>172</v>
      </c>
      <c r="F425" s="41">
        <v>0</v>
      </c>
      <c r="G425" s="41">
        <v>0</v>
      </c>
      <c r="H425" s="41">
        <v>0</v>
      </c>
      <c r="I425" s="41">
        <v>0</v>
      </c>
      <c r="J425" s="41">
        <v>0</v>
      </c>
      <c r="K425" s="34" t="s">
        <v>189</v>
      </c>
      <c r="L425" s="30" t="s">
        <v>30</v>
      </c>
      <c r="M425" s="52" t="s">
        <v>511</v>
      </c>
      <c r="N425" s="55" t="s">
        <v>2356</v>
      </c>
      <c r="O425" s="33" t="s">
        <v>30</v>
      </c>
      <c r="P425" s="33" t="s">
        <v>1285</v>
      </c>
      <c r="Q425" s="35" t="s">
        <v>2044</v>
      </c>
      <c r="R425" s="49">
        <f t="shared" si="112"/>
        <v>0</v>
      </c>
      <c r="S425" s="48">
        <v>100</v>
      </c>
      <c r="T425" s="48">
        <v>100</v>
      </c>
      <c r="U425" s="48" t="s">
        <v>2044</v>
      </c>
      <c r="V425" s="48" t="s">
        <v>2044</v>
      </c>
      <c r="W425" s="49" t="s">
        <v>1740</v>
      </c>
    </row>
    <row r="426" spans="1:23" ht="13.8">
      <c r="A426" s="32" t="s">
        <v>86</v>
      </c>
      <c r="B426" s="30">
        <v>100206</v>
      </c>
      <c r="C426" s="33" t="s">
        <v>110</v>
      </c>
      <c r="D426" s="40" t="s">
        <v>2046</v>
      </c>
      <c r="E426" s="33" t="s">
        <v>172</v>
      </c>
      <c r="F426" s="41">
        <v>0</v>
      </c>
      <c r="G426" s="41">
        <v>0</v>
      </c>
      <c r="H426" s="41">
        <v>0</v>
      </c>
      <c r="I426" s="41">
        <v>0</v>
      </c>
      <c r="J426" s="41">
        <v>0</v>
      </c>
      <c r="K426" s="34" t="s">
        <v>189</v>
      </c>
      <c r="L426" s="30" t="s">
        <v>30</v>
      </c>
      <c r="M426" s="52" t="s">
        <v>1773</v>
      </c>
      <c r="N426" s="55" t="s">
        <v>2357</v>
      </c>
      <c r="O426" s="33" t="s">
        <v>30</v>
      </c>
      <c r="P426" s="33" t="s">
        <v>1286</v>
      </c>
      <c r="Q426" s="35" t="s">
        <v>2044</v>
      </c>
      <c r="R426" s="49">
        <f t="shared" si="112"/>
        <v>0</v>
      </c>
      <c r="S426" s="48">
        <v>0</v>
      </c>
      <c r="T426" s="48">
        <v>0</v>
      </c>
      <c r="U426" s="48" t="s">
        <v>2044</v>
      </c>
      <c r="V426" s="48" t="s">
        <v>2044</v>
      </c>
      <c r="W426" s="49" t="s">
        <v>1740</v>
      </c>
    </row>
    <row r="427" spans="1:23" ht="13.8">
      <c r="A427" s="32" t="s">
        <v>86</v>
      </c>
      <c r="B427" s="30">
        <v>100206</v>
      </c>
      <c r="C427" s="33" t="s">
        <v>110</v>
      </c>
      <c r="D427" s="40" t="s">
        <v>2046</v>
      </c>
      <c r="E427" s="33" t="s">
        <v>172</v>
      </c>
      <c r="F427" s="41">
        <v>0</v>
      </c>
      <c r="G427" s="41">
        <v>0</v>
      </c>
      <c r="H427" s="41">
        <v>0</v>
      </c>
      <c r="I427" s="41">
        <v>0</v>
      </c>
      <c r="J427" s="41">
        <v>0</v>
      </c>
      <c r="K427" s="34" t="s">
        <v>189</v>
      </c>
      <c r="L427" s="30" t="s">
        <v>30</v>
      </c>
      <c r="M427" s="52" t="s">
        <v>512</v>
      </c>
      <c r="N427" s="55" t="s">
        <v>2358</v>
      </c>
      <c r="O427" s="33" t="s">
        <v>30</v>
      </c>
      <c r="P427" s="33" t="s">
        <v>1287</v>
      </c>
      <c r="Q427" s="35" t="s">
        <v>2044</v>
      </c>
      <c r="R427" s="49">
        <f t="shared" si="112"/>
        <v>0</v>
      </c>
      <c r="S427" s="48">
        <v>0</v>
      </c>
      <c r="T427" s="48">
        <v>0</v>
      </c>
      <c r="U427" s="48" t="s">
        <v>2044</v>
      </c>
      <c r="V427" s="48" t="s">
        <v>2044</v>
      </c>
      <c r="W427" s="49" t="s">
        <v>1740</v>
      </c>
    </row>
    <row r="428" spans="1:23" ht="13.8">
      <c r="A428" s="32" t="s">
        <v>1746</v>
      </c>
      <c r="B428" s="30">
        <v>100206</v>
      </c>
      <c r="C428" s="33" t="s">
        <v>110</v>
      </c>
      <c r="D428" s="40" t="s">
        <v>2046</v>
      </c>
      <c r="E428" s="33" t="s">
        <v>172</v>
      </c>
      <c r="F428" s="41">
        <v>0</v>
      </c>
      <c r="G428" s="41">
        <v>119228</v>
      </c>
      <c r="H428" s="41">
        <v>67226</v>
      </c>
      <c r="I428" s="41">
        <v>67226</v>
      </c>
      <c r="J428" s="41">
        <v>67226</v>
      </c>
      <c r="K428" s="34" t="s">
        <v>189</v>
      </c>
      <c r="L428" s="30" t="s">
        <v>30</v>
      </c>
      <c r="M428" s="52" t="s">
        <v>513</v>
      </c>
      <c r="N428" s="55" t="s">
        <v>2359</v>
      </c>
      <c r="O428" s="33" t="s">
        <v>30</v>
      </c>
      <c r="P428" s="33" t="s">
        <v>1288</v>
      </c>
      <c r="Q428" s="35" t="s">
        <v>2044</v>
      </c>
      <c r="R428" s="49">
        <f t="shared" si="112"/>
        <v>320906</v>
      </c>
      <c r="S428" s="48">
        <v>0</v>
      </c>
      <c r="T428" s="48">
        <v>0</v>
      </c>
      <c r="U428" s="48" t="s">
        <v>2044</v>
      </c>
      <c r="V428" s="48" t="s">
        <v>2044</v>
      </c>
      <c r="W428" s="49" t="s">
        <v>1740</v>
      </c>
    </row>
    <row r="429" spans="1:23" ht="13.8">
      <c r="A429" s="32" t="s">
        <v>1746</v>
      </c>
      <c r="B429" s="30">
        <v>100206</v>
      </c>
      <c r="C429" s="33" t="s">
        <v>110</v>
      </c>
      <c r="D429" s="40" t="s">
        <v>2046</v>
      </c>
      <c r="E429" s="33" t="s">
        <v>172</v>
      </c>
      <c r="F429" s="41">
        <v>0</v>
      </c>
      <c r="G429" s="41">
        <v>24094</v>
      </c>
      <c r="H429" s="41">
        <v>0</v>
      </c>
      <c r="I429" s="41">
        <v>0</v>
      </c>
      <c r="J429" s="41">
        <v>0</v>
      </c>
      <c r="K429" s="34" t="s">
        <v>189</v>
      </c>
      <c r="L429" s="30" t="s">
        <v>30</v>
      </c>
      <c r="M429" s="52" t="s">
        <v>1774</v>
      </c>
      <c r="N429" s="55" t="s">
        <v>2360</v>
      </c>
      <c r="O429" s="33" t="s">
        <v>30</v>
      </c>
      <c r="P429" s="33" t="s">
        <v>1918</v>
      </c>
      <c r="Q429" s="35" t="s">
        <v>2044</v>
      </c>
      <c r="R429" s="49">
        <f t="shared" si="112"/>
        <v>24094</v>
      </c>
      <c r="S429" s="48">
        <v>100</v>
      </c>
      <c r="T429" s="48">
        <v>100</v>
      </c>
      <c r="U429" s="48" t="s">
        <v>2044</v>
      </c>
      <c r="V429" s="48" t="s">
        <v>2044</v>
      </c>
      <c r="W429" s="49" t="s">
        <v>1740</v>
      </c>
    </row>
    <row r="430" spans="1:23" ht="13.8">
      <c r="A430" s="32" t="s">
        <v>86</v>
      </c>
      <c r="B430" s="30">
        <v>100206</v>
      </c>
      <c r="C430" s="33" t="s">
        <v>110</v>
      </c>
      <c r="D430" s="40" t="s">
        <v>2046</v>
      </c>
      <c r="E430" s="33" t="s">
        <v>173</v>
      </c>
      <c r="F430" s="41">
        <v>0</v>
      </c>
      <c r="G430" s="41">
        <v>0</v>
      </c>
      <c r="H430" s="41">
        <v>0</v>
      </c>
      <c r="I430" s="41">
        <v>0</v>
      </c>
      <c r="J430" s="41">
        <v>0</v>
      </c>
      <c r="K430" s="34" t="s">
        <v>189</v>
      </c>
      <c r="L430" s="30" t="s">
        <v>190</v>
      </c>
      <c r="M430" s="52" t="s">
        <v>514</v>
      </c>
      <c r="N430" s="55" t="s">
        <v>2361</v>
      </c>
      <c r="O430" s="33" t="s">
        <v>190</v>
      </c>
      <c r="P430" s="33" t="s">
        <v>1289</v>
      </c>
      <c r="Q430" s="35" t="s">
        <v>2044</v>
      </c>
      <c r="R430" s="49">
        <f t="shared" si="112"/>
        <v>0</v>
      </c>
      <c r="S430" s="48">
        <v>23</v>
      </c>
      <c r="T430" s="48">
        <v>21</v>
      </c>
      <c r="U430" s="48" t="s">
        <v>2044</v>
      </c>
      <c r="V430" s="48" t="s">
        <v>2044</v>
      </c>
      <c r="W430" s="49" t="s">
        <v>1745</v>
      </c>
    </row>
    <row r="431" spans="1:23" ht="13.8">
      <c r="A431" s="32" t="s">
        <v>86</v>
      </c>
      <c r="B431" s="30">
        <v>100206</v>
      </c>
      <c r="C431" s="33" t="s">
        <v>110</v>
      </c>
      <c r="D431" s="40" t="s">
        <v>2046</v>
      </c>
      <c r="E431" s="33" t="s">
        <v>173</v>
      </c>
      <c r="F431" s="41">
        <v>0</v>
      </c>
      <c r="G431" s="41">
        <v>0</v>
      </c>
      <c r="H431" s="41">
        <v>0</v>
      </c>
      <c r="I431" s="41">
        <v>0</v>
      </c>
      <c r="J431" s="41">
        <v>0</v>
      </c>
      <c r="K431" s="34" t="s">
        <v>189</v>
      </c>
      <c r="L431" s="30" t="s">
        <v>30</v>
      </c>
      <c r="M431" s="52" t="s">
        <v>515</v>
      </c>
      <c r="N431" s="55" t="s">
        <v>2362</v>
      </c>
      <c r="O431" s="33" t="s">
        <v>30</v>
      </c>
      <c r="P431" s="33" t="s">
        <v>1290</v>
      </c>
      <c r="Q431" s="35" t="s">
        <v>2044</v>
      </c>
      <c r="R431" s="49">
        <f t="shared" si="112"/>
        <v>0</v>
      </c>
      <c r="S431" s="48">
        <v>600</v>
      </c>
      <c r="T431" s="48">
        <v>600</v>
      </c>
      <c r="U431" s="48" t="s">
        <v>2044</v>
      </c>
      <c r="V431" s="48" t="s">
        <v>2044</v>
      </c>
      <c r="W431" s="49" t="s">
        <v>1740</v>
      </c>
    </row>
    <row r="432" spans="1:23" ht="13.8">
      <c r="A432" s="32" t="s">
        <v>86</v>
      </c>
      <c r="B432" s="30">
        <v>100206</v>
      </c>
      <c r="C432" s="33" t="s">
        <v>110</v>
      </c>
      <c r="D432" s="40" t="s">
        <v>2046</v>
      </c>
      <c r="E432" s="33" t="s">
        <v>174</v>
      </c>
      <c r="F432" s="41">
        <v>0</v>
      </c>
      <c r="G432" s="41">
        <v>0</v>
      </c>
      <c r="H432" s="41">
        <v>0</v>
      </c>
      <c r="I432" s="41">
        <v>0</v>
      </c>
      <c r="J432" s="41">
        <v>0</v>
      </c>
      <c r="K432" s="34" t="s">
        <v>189</v>
      </c>
      <c r="L432" s="30" t="s">
        <v>190</v>
      </c>
      <c r="M432" s="52" t="s">
        <v>516</v>
      </c>
      <c r="N432" s="55" t="s">
        <v>2363</v>
      </c>
      <c r="O432" s="33" t="s">
        <v>190</v>
      </c>
      <c r="P432" s="33" t="s">
        <v>1919</v>
      </c>
      <c r="Q432" s="35" t="s">
        <v>2044</v>
      </c>
      <c r="R432" s="49">
        <f t="shared" si="112"/>
        <v>0</v>
      </c>
      <c r="S432" s="48">
        <v>49.98</v>
      </c>
      <c r="T432" s="48">
        <v>49.98</v>
      </c>
      <c r="U432" s="48" t="s">
        <v>2044</v>
      </c>
      <c r="V432" s="48" t="s">
        <v>2044</v>
      </c>
      <c r="W432" s="49" t="s">
        <v>1740</v>
      </c>
    </row>
    <row r="433" spans="1:23" ht="13.8">
      <c r="A433" s="32" t="s">
        <v>86</v>
      </c>
      <c r="B433" s="30">
        <v>100206</v>
      </c>
      <c r="C433" s="33" t="s">
        <v>110</v>
      </c>
      <c r="D433" s="40" t="s">
        <v>2046</v>
      </c>
      <c r="E433" s="33" t="s">
        <v>174</v>
      </c>
      <c r="F433" s="41">
        <v>0</v>
      </c>
      <c r="G433" s="41">
        <v>0</v>
      </c>
      <c r="H433" s="41">
        <v>0</v>
      </c>
      <c r="I433" s="41">
        <v>0</v>
      </c>
      <c r="J433" s="41">
        <v>0</v>
      </c>
      <c r="K433" s="34" t="s">
        <v>189</v>
      </c>
      <c r="L433" s="30" t="s">
        <v>30</v>
      </c>
      <c r="M433" s="52" t="s">
        <v>517</v>
      </c>
      <c r="N433" s="55" t="s">
        <v>2364</v>
      </c>
      <c r="O433" s="33" t="s">
        <v>30</v>
      </c>
      <c r="P433" s="33" t="s">
        <v>1919</v>
      </c>
      <c r="Q433" s="35" t="s">
        <v>2044</v>
      </c>
      <c r="R433" s="49">
        <f t="shared" si="112"/>
        <v>0</v>
      </c>
      <c r="S433" s="48">
        <v>0</v>
      </c>
      <c r="T433" s="48">
        <v>0</v>
      </c>
      <c r="U433" s="48" t="s">
        <v>2044</v>
      </c>
      <c r="V433" s="48" t="s">
        <v>2044</v>
      </c>
      <c r="W433" s="49" t="s">
        <v>1742</v>
      </c>
    </row>
    <row r="434" spans="1:23" ht="13.8">
      <c r="A434" s="32" t="s">
        <v>86</v>
      </c>
      <c r="B434" s="30">
        <v>100206</v>
      </c>
      <c r="C434" s="33" t="s">
        <v>110</v>
      </c>
      <c r="D434" s="40" t="s">
        <v>2046</v>
      </c>
      <c r="E434" s="33" t="s">
        <v>174</v>
      </c>
      <c r="F434" s="41">
        <v>0</v>
      </c>
      <c r="G434" s="41">
        <v>0</v>
      </c>
      <c r="H434" s="41">
        <v>0</v>
      </c>
      <c r="I434" s="41">
        <v>0</v>
      </c>
      <c r="J434" s="41">
        <v>0</v>
      </c>
      <c r="K434" s="34" t="s">
        <v>189</v>
      </c>
      <c r="L434" s="30" t="s">
        <v>30</v>
      </c>
      <c r="M434" s="52" t="s">
        <v>518</v>
      </c>
      <c r="N434" s="55" t="s">
        <v>2365</v>
      </c>
      <c r="O434" s="33" t="s">
        <v>30</v>
      </c>
      <c r="P434" s="33" t="s">
        <v>1291</v>
      </c>
      <c r="Q434" s="35" t="s">
        <v>2044</v>
      </c>
      <c r="R434" s="49">
        <f t="shared" si="112"/>
        <v>0</v>
      </c>
      <c r="S434" s="48">
        <v>50</v>
      </c>
      <c r="T434" s="48">
        <v>50</v>
      </c>
      <c r="U434" s="48" t="s">
        <v>2044</v>
      </c>
      <c r="V434" s="48" t="s">
        <v>2044</v>
      </c>
      <c r="W434" s="49" t="s">
        <v>1740</v>
      </c>
    </row>
    <row r="435" spans="1:23" ht="13.8">
      <c r="A435" s="32" t="s">
        <v>86</v>
      </c>
      <c r="B435" s="30">
        <v>100206</v>
      </c>
      <c r="C435" s="33" t="s">
        <v>110</v>
      </c>
      <c r="D435" s="40" t="s">
        <v>2046</v>
      </c>
      <c r="E435" s="33" t="s">
        <v>174</v>
      </c>
      <c r="F435" s="41">
        <v>0</v>
      </c>
      <c r="G435" s="41">
        <v>0</v>
      </c>
      <c r="H435" s="41">
        <v>0</v>
      </c>
      <c r="I435" s="41">
        <v>0</v>
      </c>
      <c r="J435" s="41">
        <v>0</v>
      </c>
      <c r="K435" s="34" t="s">
        <v>189</v>
      </c>
      <c r="L435" s="30" t="s">
        <v>30</v>
      </c>
      <c r="M435" s="52" t="s">
        <v>519</v>
      </c>
      <c r="N435" s="55" t="s">
        <v>2366</v>
      </c>
      <c r="O435" s="33" t="s">
        <v>30</v>
      </c>
      <c r="P435" s="33" t="s">
        <v>1920</v>
      </c>
      <c r="Q435" s="35" t="s">
        <v>2044</v>
      </c>
      <c r="R435" s="49">
        <f t="shared" si="112"/>
        <v>0</v>
      </c>
      <c r="S435" s="48">
        <v>50</v>
      </c>
      <c r="T435" s="48">
        <v>50</v>
      </c>
      <c r="U435" s="48" t="s">
        <v>2044</v>
      </c>
      <c r="V435" s="48" t="s">
        <v>2044</v>
      </c>
      <c r="W435" s="49" t="s">
        <v>1740</v>
      </c>
    </row>
    <row r="436" spans="1:23" ht="13.8">
      <c r="A436" s="32" t="s">
        <v>86</v>
      </c>
      <c r="B436" s="30">
        <v>100206</v>
      </c>
      <c r="C436" s="33" t="s">
        <v>110</v>
      </c>
      <c r="D436" s="40" t="s">
        <v>2046</v>
      </c>
      <c r="E436" s="33" t="s">
        <v>171</v>
      </c>
      <c r="F436" s="41">
        <f>SUM(F437:F440)</f>
        <v>2246320</v>
      </c>
      <c r="G436" s="41">
        <f aca="true" t="shared" si="121" ref="G436:J436">SUM(G437:G440)</f>
        <v>2246320</v>
      </c>
      <c r="H436" s="41">
        <f t="shared" si="121"/>
        <v>125280.03</v>
      </c>
      <c r="I436" s="41">
        <f t="shared" si="121"/>
        <v>125280.03</v>
      </c>
      <c r="J436" s="41">
        <f t="shared" si="121"/>
        <v>125280.03</v>
      </c>
      <c r="K436" s="34" t="s">
        <v>189</v>
      </c>
      <c r="L436" s="30" t="s">
        <v>190</v>
      </c>
      <c r="M436" s="52" t="s">
        <v>520</v>
      </c>
      <c r="N436" s="55" t="s">
        <v>2367</v>
      </c>
      <c r="O436" s="33" t="s">
        <v>190</v>
      </c>
      <c r="P436" s="33" t="s">
        <v>1921</v>
      </c>
      <c r="Q436" s="35" t="s">
        <v>2044</v>
      </c>
      <c r="R436" s="49">
        <f t="shared" si="112"/>
        <v>4868480.090000001</v>
      </c>
      <c r="S436" s="48">
        <v>0</v>
      </c>
      <c r="T436" s="48">
        <v>80</v>
      </c>
      <c r="U436" s="48" t="s">
        <v>2044</v>
      </c>
      <c r="V436" s="48" t="s">
        <v>2044</v>
      </c>
      <c r="W436" s="49" t="s">
        <v>1740</v>
      </c>
    </row>
    <row r="437" spans="1:23" ht="13.8">
      <c r="A437" s="32" t="s">
        <v>88</v>
      </c>
      <c r="B437" s="30">
        <v>100206</v>
      </c>
      <c r="C437" s="33" t="s">
        <v>110</v>
      </c>
      <c r="D437" s="40" t="s">
        <v>2046</v>
      </c>
      <c r="E437" s="33" t="s">
        <v>171</v>
      </c>
      <c r="F437" s="41">
        <v>900000</v>
      </c>
      <c r="G437" s="41">
        <v>900000</v>
      </c>
      <c r="H437" s="41">
        <v>125280.03</v>
      </c>
      <c r="I437" s="41">
        <v>125280.03</v>
      </c>
      <c r="J437" s="41">
        <v>125280.03</v>
      </c>
      <c r="K437" s="34" t="s">
        <v>189</v>
      </c>
      <c r="L437" s="30" t="s">
        <v>30</v>
      </c>
      <c r="M437" s="52" t="s">
        <v>521</v>
      </c>
      <c r="N437" s="55" t="s">
        <v>2368</v>
      </c>
      <c r="O437" s="33" t="s">
        <v>30</v>
      </c>
      <c r="P437" s="33" t="s">
        <v>1922</v>
      </c>
      <c r="Q437" s="35" t="s">
        <v>2044</v>
      </c>
      <c r="R437" s="49">
        <f t="shared" si="112"/>
        <v>2175840.09</v>
      </c>
      <c r="S437" s="48">
        <v>0</v>
      </c>
      <c r="T437" s="48">
        <v>0</v>
      </c>
      <c r="U437" s="48" t="s">
        <v>2044</v>
      </c>
      <c r="V437" s="48" t="s">
        <v>2044</v>
      </c>
      <c r="W437" s="49" t="s">
        <v>1740</v>
      </c>
    </row>
    <row r="438" spans="1:23" ht="13.8">
      <c r="A438" s="32" t="s">
        <v>88</v>
      </c>
      <c r="B438" s="30">
        <v>100206</v>
      </c>
      <c r="C438" s="33" t="s">
        <v>110</v>
      </c>
      <c r="D438" s="40" t="s">
        <v>2046</v>
      </c>
      <c r="E438" s="33" t="s">
        <v>171</v>
      </c>
      <c r="F438" s="41">
        <v>605000</v>
      </c>
      <c r="G438" s="41">
        <v>605000</v>
      </c>
      <c r="H438" s="41">
        <v>0</v>
      </c>
      <c r="I438" s="41">
        <v>0</v>
      </c>
      <c r="J438" s="41">
        <v>0</v>
      </c>
      <c r="K438" s="34" t="s">
        <v>189</v>
      </c>
      <c r="L438" s="30" t="s">
        <v>30</v>
      </c>
      <c r="M438" s="52" t="s">
        <v>522</v>
      </c>
      <c r="N438" s="55" t="s">
        <v>2369</v>
      </c>
      <c r="O438" s="33" t="s">
        <v>30</v>
      </c>
      <c r="P438" s="33" t="s">
        <v>1923</v>
      </c>
      <c r="Q438" s="35" t="s">
        <v>2044</v>
      </c>
      <c r="R438" s="49">
        <f t="shared" si="112"/>
        <v>1210000</v>
      </c>
      <c r="S438" s="48">
        <v>0</v>
      </c>
      <c r="T438" s="48">
        <v>0</v>
      </c>
      <c r="U438" s="48" t="s">
        <v>2044</v>
      </c>
      <c r="V438" s="48" t="s">
        <v>2044</v>
      </c>
      <c r="W438" s="49" t="s">
        <v>1740</v>
      </c>
    </row>
    <row r="439" spans="1:23" ht="13.8">
      <c r="A439" s="32" t="s">
        <v>88</v>
      </c>
      <c r="B439" s="30">
        <v>100206</v>
      </c>
      <c r="C439" s="33" t="s">
        <v>110</v>
      </c>
      <c r="D439" s="40" t="s">
        <v>2046</v>
      </c>
      <c r="E439" s="33" t="s">
        <v>171</v>
      </c>
      <c r="F439" s="41">
        <v>547100</v>
      </c>
      <c r="G439" s="41">
        <v>547100</v>
      </c>
      <c r="H439" s="41">
        <v>0</v>
      </c>
      <c r="I439" s="41">
        <v>0</v>
      </c>
      <c r="J439" s="41">
        <v>0</v>
      </c>
      <c r="K439" s="34" t="s">
        <v>189</v>
      </c>
      <c r="L439" s="30" t="s">
        <v>30</v>
      </c>
      <c r="M439" s="52" t="s">
        <v>523</v>
      </c>
      <c r="N439" s="55" t="s">
        <v>2328</v>
      </c>
      <c r="O439" s="33" t="s">
        <v>30</v>
      </c>
      <c r="P439" s="33" t="s">
        <v>1902</v>
      </c>
      <c r="Q439" s="35" t="s">
        <v>2044</v>
      </c>
      <c r="R439" s="49">
        <f t="shared" si="112"/>
        <v>1094200</v>
      </c>
      <c r="S439" s="48">
        <v>0</v>
      </c>
      <c r="T439" s="48">
        <v>0</v>
      </c>
      <c r="U439" s="48" t="s">
        <v>2044</v>
      </c>
      <c r="V439" s="48" t="s">
        <v>2044</v>
      </c>
      <c r="W439" s="49" t="s">
        <v>1740</v>
      </c>
    </row>
    <row r="440" spans="1:23" ht="13.8">
      <c r="A440" s="32" t="s">
        <v>88</v>
      </c>
      <c r="B440" s="30">
        <v>100206</v>
      </c>
      <c r="C440" s="33" t="s">
        <v>110</v>
      </c>
      <c r="D440" s="40" t="s">
        <v>2046</v>
      </c>
      <c r="E440" s="33" t="s">
        <v>171</v>
      </c>
      <c r="F440" s="41">
        <v>194220</v>
      </c>
      <c r="G440" s="41">
        <v>194220</v>
      </c>
      <c r="H440" s="41">
        <v>0</v>
      </c>
      <c r="I440" s="41">
        <v>0</v>
      </c>
      <c r="J440" s="41">
        <v>0</v>
      </c>
      <c r="K440" s="34" t="s">
        <v>189</v>
      </c>
      <c r="L440" s="30" t="s">
        <v>30</v>
      </c>
      <c r="M440" s="52" t="s">
        <v>524</v>
      </c>
      <c r="N440" s="55" t="s">
        <v>2327</v>
      </c>
      <c r="O440" s="33" t="s">
        <v>30</v>
      </c>
      <c r="P440" s="33" t="s">
        <v>1902</v>
      </c>
      <c r="Q440" s="35" t="s">
        <v>2044</v>
      </c>
      <c r="R440" s="49">
        <f t="shared" si="112"/>
        <v>388440</v>
      </c>
      <c r="S440" s="48">
        <v>0</v>
      </c>
      <c r="T440" s="48">
        <v>0</v>
      </c>
      <c r="U440" s="48" t="s">
        <v>2044</v>
      </c>
      <c r="V440" s="48" t="s">
        <v>2044</v>
      </c>
      <c r="W440" s="49" t="s">
        <v>1740</v>
      </c>
    </row>
    <row r="441" spans="1:23" ht="13.8">
      <c r="A441" s="32" t="s">
        <v>86</v>
      </c>
      <c r="B441" s="30">
        <v>100207</v>
      </c>
      <c r="C441" s="33" t="s">
        <v>111</v>
      </c>
      <c r="D441" s="40" t="s">
        <v>2047</v>
      </c>
      <c r="E441" s="33" t="s">
        <v>157</v>
      </c>
      <c r="F441" s="41">
        <f>F442</f>
        <v>1150000</v>
      </c>
      <c r="G441" s="41">
        <f aca="true" t="shared" si="122" ref="G441:J441">G442</f>
        <v>1450000</v>
      </c>
      <c r="H441" s="41">
        <f t="shared" si="122"/>
        <v>150000</v>
      </c>
      <c r="I441" s="41">
        <f t="shared" si="122"/>
        <v>150000</v>
      </c>
      <c r="J441" s="41">
        <f t="shared" si="122"/>
        <v>150000</v>
      </c>
      <c r="K441" s="34" t="s">
        <v>189</v>
      </c>
      <c r="L441" s="30" t="s">
        <v>27</v>
      </c>
      <c r="M441" s="52" t="s">
        <v>529</v>
      </c>
      <c r="N441" s="55" t="s">
        <v>529</v>
      </c>
      <c r="O441" s="33" t="s">
        <v>27</v>
      </c>
      <c r="P441" s="33" t="s">
        <v>1292</v>
      </c>
      <c r="Q441" s="35" t="s">
        <v>2044</v>
      </c>
      <c r="R441" s="47">
        <v>0</v>
      </c>
      <c r="S441" s="48">
        <v>0</v>
      </c>
      <c r="T441" s="48">
        <v>0</v>
      </c>
      <c r="U441" s="48" t="s">
        <v>2044</v>
      </c>
      <c r="V441" s="48" t="s">
        <v>2044</v>
      </c>
      <c r="W441" s="49" t="s">
        <v>1740</v>
      </c>
    </row>
    <row r="442" spans="1:23" ht="13.8">
      <c r="A442" s="32" t="s">
        <v>86</v>
      </c>
      <c r="B442" s="30">
        <v>100207</v>
      </c>
      <c r="C442" s="33" t="s">
        <v>111</v>
      </c>
      <c r="D442" s="40" t="s">
        <v>2047</v>
      </c>
      <c r="E442" s="33" t="s">
        <v>157</v>
      </c>
      <c r="F442" s="41">
        <f>F443+F445+F450+F453+F461</f>
        <v>1150000</v>
      </c>
      <c r="G442" s="41">
        <f aca="true" t="shared" si="123" ref="G442:I442">G443+G445+G450+G453+G461</f>
        <v>1450000</v>
      </c>
      <c r="H442" s="41">
        <f t="shared" si="123"/>
        <v>150000</v>
      </c>
      <c r="I442" s="41">
        <f t="shared" si="123"/>
        <v>150000</v>
      </c>
      <c r="J442" s="41">
        <f>J443+J445+J450+J453+J461</f>
        <v>150000</v>
      </c>
      <c r="K442" s="34" t="s">
        <v>189</v>
      </c>
      <c r="L442" s="30" t="s">
        <v>191</v>
      </c>
      <c r="M442" s="52" t="s">
        <v>529</v>
      </c>
      <c r="N442" s="55" t="s">
        <v>525</v>
      </c>
      <c r="O442" s="33" t="s">
        <v>191</v>
      </c>
      <c r="P442" s="33" t="s">
        <v>1292</v>
      </c>
      <c r="Q442" s="35" t="s">
        <v>2044</v>
      </c>
      <c r="R442" s="47">
        <v>0</v>
      </c>
      <c r="S442" s="48">
        <v>0</v>
      </c>
      <c r="T442" s="48">
        <v>0</v>
      </c>
      <c r="U442" s="48" t="s">
        <v>2044</v>
      </c>
      <c r="V442" s="48" t="s">
        <v>2044</v>
      </c>
      <c r="W442" s="49" t="s">
        <v>1740</v>
      </c>
    </row>
    <row r="443" spans="1:23" ht="13.8">
      <c r="A443" s="32" t="s">
        <v>86</v>
      </c>
      <c r="B443" s="30">
        <v>100207</v>
      </c>
      <c r="C443" s="33" t="s">
        <v>111</v>
      </c>
      <c r="D443" s="40" t="s">
        <v>2047</v>
      </c>
      <c r="E443" s="33" t="s">
        <v>157</v>
      </c>
      <c r="F443" s="41">
        <f>F444</f>
        <v>500000</v>
      </c>
      <c r="G443" s="41">
        <f aca="true" t="shared" si="124" ref="G443:J443">G444</f>
        <v>500000</v>
      </c>
      <c r="H443" s="41">
        <f t="shared" si="124"/>
        <v>0</v>
      </c>
      <c r="I443" s="41">
        <f t="shared" si="124"/>
        <v>0</v>
      </c>
      <c r="J443" s="41">
        <f t="shared" si="124"/>
        <v>0</v>
      </c>
      <c r="K443" s="34" t="s">
        <v>189</v>
      </c>
      <c r="L443" s="30" t="s">
        <v>190</v>
      </c>
      <c r="M443" s="52" t="s">
        <v>525</v>
      </c>
      <c r="N443" s="55" t="s">
        <v>2370</v>
      </c>
      <c r="O443" s="33" t="s">
        <v>190</v>
      </c>
      <c r="P443" s="33" t="s">
        <v>1292</v>
      </c>
      <c r="Q443" s="35" t="s">
        <v>2044</v>
      </c>
      <c r="R443" s="49">
        <f t="shared" si="112"/>
        <v>1000000</v>
      </c>
      <c r="S443" s="48">
        <v>0</v>
      </c>
      <c r="T443" s="48">
        <v>0</v>
      </c>
      <c r="U443" s="48" t="s">
        <v>2044</v>
      </c>
      <c r="V443" s="48" t="s">
        <v>2044</v>
      </c>
      <c r="W443" s="49" t="s">
        <v>1740</v>
      </c>
    </row>
    <row r="444" spans="1:23" ht="13.8">
      <c r="A444" s="32" t="s">
        <v>87</v>
      </c>
      <c r="B444" s="30">
        <v>100207</v>
      </c>
      <c r="C444" s="33" t="s">
        <v>111</v>
      </c>
      <c r="D444" s="40" t="s">
        <v>2047</v>
      </c>
      <c r="E444" s="33" t="s">
        <v>157</v>
      </c>
      <c r="F444" s="41">
        <v>500000</v>
      </c>
      <c r="G444" s="41">
        <v>500000</v>
      </c>
      <c r="H444" s="41">
        <v>0</v>
      </c>
      <c r="I444" s="41">
        <v>0</v>
      </c>
      <c r="J444" s="41">
        <v>0</v>
      </c>
      <c r="K444" s="34" t="s">
        <v>189</v>
      </c>
      <c r="L444" s="30" t="s">
        <v>30</v>
      </c>
      <c r="M444" s="52" t="s">
        <v>526</v>
      </c>
      <c r="N444" s="55" t="s">
        <v>526</v>
      </c>
      <c r="O444" s="33" t="s">
        <v>30</v>
      </c>
      <c r="P444" s="33" t="s">
        <v>1293</v>
      </c>
      <c r="Q444" s="35" t="s">
        <v>2044</v>
      </c>
      <c r="R444" s="49">
        <f t="shared" si="112"/>
        <v>1000000</v>
      </c>
      <c r="S444" s="48">
        <v>0</v>
      </c>
      <c r="T444" s="48">
        <v>0</v>
      </c>
      <c r="U444" s="48" t="s">
        <v>2044</v>
      </c>
      <c r="V444" s="48" t="s">
        <v>2044</v>
      </c>
      <c r="W444" s="49" t="s">
        <v>1740</v>
      </c>
    </row>
    <row r="445" spans="1:23" ht="13.8">
      <c r="A445" s="32" t="s">
        <v>86</v>
      </c>
      <c r="B445" s="30">
        <v>100207</v>
      </c>
      <c r="C445" s="33" t="s">
        <v>111</v>
      </c>
      <c r="D445" s="40" t="s">
        <v>2047</v>
      </c>
      <c r="E445" s="33" t="s">
        <v>157</v>
      </c>
      <c r="F445" s="41">
        <f>F446</f>
        <v>500000</v>
      </c>
      <c r="G445" s="41">
        <f aca="true" t="shared" si="125" ref="G445:J445">G446</f>
        <v>500000</v>
      </c>
      <c r="H445" s="41">
        <f t="shared" si="125"/>
        <v>0</v>
      </c>
      <c r="I445" s="41">
        <f t="shared" si="125"/>
        <v>0</v>
      </c>
      <c r="J445" s="41">
        <f t="shared" si="125"/>
        <v>0</v>
      </c>
      <c r="K445" s="34" t="s">
        <v>189</v>
      </c>
      <c r="L445" s="30" t="s">
        <v>190</v>
      </c>
      <c r="M445" s="52" t="s">
        <v>527</v>
      </c>
      <c r="N445" s="55" t="s">
        <v>2371</v>
      </c>
      <c r="O445" s="33" t="s">
        <v>190</v>
      </c>
      <c r="P445" s="33" t="s">
        <v>1294</v>
      </c>
      <c r="Q445" s="35" t="s">
        <v>2044</v>
      </c>
      <c r="R445" s="49">
        <f t="shared" si="112"/>
        <v>1000000</v>
      </c>
      <c r="S445" s="48">
        <v>60</v>
      </c>
      <c r="T445" s="48">
        <v>20</v>
      </c>
      <c r="U445" s="48" t="s">
        <v>2044</v>
      </c>
      <c r="V445" s="48" t="s">
        <v>2044</v>
      </c>
      <c r="W445" s="49" t="s">
        <v>1740</v>
      </c>
    </row>
    <row r="446" spans="1:23" ht="13.8">
      <c r="A446" s="32" t="s">
        <v>87</v>
      </c>
      <c r="B446" s="30">
        <v>100207</v>
      </c>
      <c r="C446" s="33" t="s">
        <v>111</v>
      </c>
      <c r="D446" s="40" t="s">
        <v>2047</v>
      </c>
      <c r="E446" s="33" t="s">
        <v>157</v>
      </c>
      <c r="F446" s="41">
        <v>500000</v>
      </c>
      <c r="G446" s="41">
        <v>500000</v>
      </c>
      <c r="H446" s="41">
        <v>0</v>
      </c>
      <c r="I446" s="41">
        <v>0</v>
      </c>
      <c r="J446" s="41">
        <v>0</v>
      </c>
      <c r="K446" s="34" t="s">
        <v>189</v>
      </c>
      <c r="L446" s="30" t="s">
        <v>30</v>
      </c>
      <c r="M446" s="52" t="s">
        <v>528</v>
      </c>
      <c r="N446" s="55" t="s">
        <v>528</v>
      </c>
      <c r="O446" s="33" t="s">
        <v>30</v>
      </c>
      <c r="P446" s="33" t="s">
        <v>1294</v>
      </c>
      <c r="Q446" s="35" t="s">
        <v>2044</v>
      </c>
      <c r="R446" s="49">
        <f t="shared" si="112"/>
        <v>1000000</v>
      </c>
      <c r="S446" s="48">
        <v>60</v>
      </c>
      <c r="T446" s="48">
        <v>20</v>
      </c>
      <c r="U446" s="48" t="s">
        <v>2044</v>
      </c>
      <c r="V446" s="48" t="s">
        <v>2044</v>
      </c>
      <c r="W446" s="49" t="s">
        <v>1740</v>
      </c>
    </row>
    <row r="447" spans="1:23" ht="13.8">
      <c r="A447" s="32" t="s">
        <v>86</v>
      </c>
      <c r="B447" s="30">
        <v>100207</v>
      </c>
      <c r="C447" s="33" t="s">
        <v>111</v>
      </c>
      <c r="D447" s="40" t="s">
        <v>2047</v>
      </c>
      <c r="E447" s="33" t="s">
        <v>157</v>
      </c>
      <c r="F447" s="41">
        <v>0</v>
      </c>
      <c r="G447" s="41">
        <v>0</v>
      </c>
      <c r="H447" s="41">
        <v>0</v>
      </c>
      <c r="I447" s="41">
        <v>0</v>
      </c>
      <c r="J447" s="41">
        <v>0</v>
      </c>
      <c r="K447" s="34" t="s">
        <v>189</v>
      </c>
      <c r="L447" s="30" t="s">
        <v>190</v>
      </c>
      <c r="M447" s="52" t="s">
        <v>530</v>
      </c>
      <c r="N447" s="55" t="s">
        <v>2372</v>
      </c>
      <c r="O447" s="33" t="s">
        <v>190</v>
      </c>
      <c r="P447" s="33" t="s">
        <v>1295</v>
      </c>
      <c r="Q447" s="35" t="s">
        <v>2044</v>
      </c>
      <c r="R447" s="49">
        <f t="shared" si="112"/>
        <v>0</v>
      </c>
      <c r="S447" s="48">
        <v>50</v>
      </c>
      <c r="T447" s="48">
        <v>100</v>
      </c>
      <c r="U447" s="48" t="s">
        <v>2044</v>
      </c>
      <c r="V447" s="48" t="s">
        <v>2044</v>
      </c>
      <c r="W447" s="49" t="s">
        <v>1740</v>
      </c>
    </row>
    <row r="448" spans="1:23" ht="13.8">
      <c r="A448" s="32" t="s">
        <v>86</v>
      </c>
      <c r="B448" s="30">
        <v>100207</v>
      </c>
      <c r="C448" s="33" t="s">
        <v>111</v>
      </c>
      <c r="D448" s="40" t="s">
        <v>2047</v>
      </c>
      <c r="E448" s="33" t="s">
        <v>157</v>
      </c>
      <c r="F448" s="41">
        <v>0</v>
      </c>
      <c r="G448" s="41">
        <v>0</v>
      </c>
      <c r="H448" s="41">
        <v>0</v>
      </c>
      <c r="I448" s="41">
        <v>0</v>
      </c>
      <c r="J448" s="41">
        <v>0</v>
      </c>
      <c r="K448" s="34" t="s">
        <v>189</v>
      </c>
      <c r="L448" s="30" t="s">
        <v>30</v>
      </c>
      <c r="M448" s="52" t="s">
        <v>531</v>
      </c>
      <c r="N448" s="55" t="s">
        <v>2373</v>
      </c>
      <c r="O448" s="33" t="s">
        <v>30</v>
      </c>
      <c r="P448" s="33" t="s">
        <v>1296</v>
      </c>
      <c r="Q448" s="35" t="s">
        <v>2044</v>
      </c>
      <c r="R448" s="49">
        <f t="shared" si="112"/>
        <v>0</v>
      </c>
      <c r="S448" s="48">
        <v>0</v>
      </c>
      <c r="T448" s="48">
        <v>82</v>
      </c>
      <c r="U448" s="48" t="s">
        <v>2044</v>
      </c>
      <c r="V448" s="48" t="s">
        <v>2044</v>
      </c>
      <c r="W448" s="49" t="s">
        <v>1740</v>
      </c>
    </row>
    <row r="449" spans="1:23" ht="13.8">
      <c r="A449" s="32" t="s">
        <v>86</v>
      </c>
      <c r="B449" s="30">
        <v>100207</v>
      </c>
      <c r="C449" s="33" t="s">
        <v>111</v>
      </c>
      <c r="D449" s="40" t="s">
        <v>2047</v>
      </c>
      <c r="E449" s="33" t="s">
        <v>157</v>
      </c>
      <c r="F449" s="41">
        <v>0</v>
      </c>
      <c r="G449" s="41">
        <v>0</v>
      </c>
      <c r="H449" s="41">
        <v>0</v>
      </c>
      <c r="I449" s="41">
        <v>0</v>
      </c>
      <c r="J449" s="41">
        <v>0</v>
      </c>
      <c r="K449" s="34" t="s">
        <v>189</v>
      </c>
      <c r="L449" s="30" t="s">
        <v>30</v>
      </c>
      <c r="M449" s="52" t="s">
        <v>532</v>
      </c>
      <c r="N449" s="55" t="s">
        <v>2374</v>
      </c>
      <c r="O449" s="33" t="s">
        <v>30</v>
      </c>
      <c r="P449" s="33" t="s">
        <v>1297</v>
      </c>
      <c r="Q449" s="35" t="s">
        <v>2044</v>
      </c>
      <c r="R449" s="49">
        <f t="shared" si="112"/>
        <v>0</v>
      </c>
      <c r="S449" s="48">
        <v>75</v>
      </c>
      <c r="T449" s="48">
        <v>82</v>
      </c>
      <c r="U449" s="48" t="s">
        <v>2044</v>
      </c>
      <c r="V449" s="48" t="s">
        <v>2044</v>
      </c>
      <c r="W449" s="49" t="s">
        <v>1740</v>
      </c>
    </row>
    <row r="450" spans="1:23" ht="27.6">
      <c r="A450" s="32" t="s">
        <v>86</v>
      </c>
      <c r="B450" s="30">
        <v>100207</v>
      </c>
      <c r="C450" s="33" t="s">
        <v>111</v>
      </c>
      <c r="D450" s="40" t="s">
        <v>2047</v>
      </c>
      <c r="E450" s="33" t="s">
        <v>157</v>
      </c>
      <c r="F450" s="41">
        <f>F451+F452</f>
        <v>0</v>
      </c>
      <c r="G450" s="41">
        <f>G451+G452</f>
        <v>300000</v>
      </c>
      <c r="H450" s="41">
        <f aca="true" t="shared" si="126" ref="H450:J450">H451+H452</f>
        <v>0</v>
      </c>
      <c r="I450" s="41">
        <f t="shared" si="126"/>
        <v>0</v>
      </c>
      <c r="J450" s="41">
        <f t="shared" si="126"/>
        <v>0</v>
      </c>
      <c r="K450" s="34" t="s">
        <v>189</v>
      </c>
      <c r="L450" s="30" t="s">
        <v>190</v>
      </c>
      <c r="M450" s="52" t="s">
        <v>533</v>
      </c>
      <c r="N450" s="55" t="s">
        <v>2375</v>
      </c>
      <c r="O450" s="33" t="s">
        <v>190</v>
      </c>
      <c r="P450" s="33" t="s">
        <v>1298</v>
      </c>
      <c r="Q450" s="35" t="s">
        <v>2044</v>
      </c>
      <c r="R450" s="49">
        <f t="shared" si="112"/>
        <v>300000</v>
      </c>
      <c r="S450" s="48">
        <v>33</v>
      </c>
      <c r="T450" s="48">
        <v>66</v>
      </c>
      <c r="U450" s="48" t="s">
        <v>2044</v>
      </c>
      <c r="V450" s="48" t="s">
        <v>2044</v>
      </c>
      <c r="W450" s="49" t="s">
        <v>1743</v>
      </c>
    </row>
    <row r="451" spans="1:23" ht="13.8">
      <c r="A451" s="32" t="s">
        <v>86</v>
      </c>
      <c r="B451" s="30">
        <v>100207</v>
      </c>
      <c r="C451" s="33" t="s">
        <v>111</v>
      </c>
      <c r="D451" s="40" t="s">
        <v>2047</v>
      </c>
      <c r="E451" s="33" t="s">
        <v>157</v>
      </c>
      <c r="F451" s="41">
        <v>0</v>
      </c>
      <c r="G451" s="41">
        <v>0</v>
      </c>
      <c r="H451" s="41">
        <v>0</v>
      </c>
      <c r="I451" s="41">
        <v>0</v>
      </c>
      <c r="J451" s="41">
        <v>0</v>
      </c>
      <c r="K451" s="34" t="s">
        <v>189</v>
      </c>
      <c r="L451" s="30" t="s">
        <v>30</v>
      </c>
      <c r="M451" s="52" t="s">
        <v>534</v>
      </c>
      <c r="N451" s="55" t="s">
        <v>2376</v>
      </c>
      <c r="O451" s="33" t="s">
        <v>30</v>
      </c>
      <c r="P451" s="33" t="s">
        <v>1299</v>
      </c>
      <c r="Q451" s="35" t="s">
        <v>2044</v>
      </c>
      <c r="R451" s="49">
        <f t="shared" si="112"/>
        <v>0</v>
      </c>
      <c r="S451" s="48">
        <v>33</v>
      </c>
      <c r="T451" s="48">
        <v>33</v>
      </c>
      <c r="U451" s="48" t="s">
        <v>2044</v>
      </c>
      <c r="V451" s="48" t="s">
        <v>2044</v>
      </c>
      <c r="W451" s="49" t="s">
        <v>1740</v>
      </c>
    </row>
    <row r="452" spans="1:23" ht="27.6">
      <c r="A452" s="32" t="s">
        <v>87</v>
      </c>
      <c r="B452" s="30">
        <v>100207</v>
      </c>
      <c r="C452" s="33" t="s">
        <v>111</v>
      </c>
      <c r="D452" s="40" t="s">
        <v>2047</v>
      </c>
      <c r="E452" s="33" t="s">
        <v>157</v>
      </c>
      <c r="F452" s="41">
        <v>0</v>
      </c>
      <c r="G452" s="41">
        <v>300000</v>
      </c>
      <c r="H452" s="41">
        <v>0</v>
      </c>
      <c r="I452" s="41">
        <v>0</v>
      </c>
      <c r="J452" s="41">
        <v>0</v>
      </c>
      <c r="K452" s="34" t="s">
        <v>189</v>
      </c>
      <c r="L452" s="30" t="s">
        <v>30</v>
      </c>
      <c r="M452" s="52" t="s">
        <v>535</v>
      </c>
      <c r="N452" s="55" t="s">
        <v>2377</v>
      </c>
      <c r="O452" s="33" t="s">
        <v>30</v>
      </c>
      <c r="P452" s="33" t="s">
        <v>1300</v>
      </c>
      <c r="Q452" s="35" t="s">
        <v>2044</v>
      </c>
      <c r="R452" s="49">
        <f aca="true" t="shared" si="127" ref="R452:R528">SUM(F452:K452)</f>
        <v>300000</v>
      </c>
      <c r="S452" s="48">
        <v>33</v>
      </c>
      <c r="T452" s="48">
        <v>33</v>
      </c>
      <c r="U452" s="48" t="s">
        <v>2044</v>
      </c>
      <c r="V452" s="48" t="s">
        <v>2044</v>
      </c>
      <c r="W452" s="49" t="s">
        <v>1743</v>
      </c>
    </row>
    <row r="453" spans="1:23" ht="13.8">
      <c r="A453" s="32" t="s">
        <v>86</v>
      </c>
      <c r="B453" s="30">
        <v>100207</v>
      </c>
      <c r="C453" s="33" t="s">
        <v>111</v>
      </c>
      <c r="D453" s="40" t="s">
        <v>2047</v>
      </c>
      <c r="E453" s="33" t="s">
        <v>173</v>
      </c>
      <c r="F453" s="41">
        <v>0</v>
      </c>
      <c r="G453" s="41">
        <v>0</v>
      </c>
      <c r="H453" s="41">
        <v>0</v>
      </c>
      <c r="I453" s="41">
        <v>0</v>
      </c>
      <c r="J453" s="41">
        <v>0</v>
      </c>
      <c r="K453" s="34" t="s">
        <v>189</v>
      </c>
      <c r="L453" s="30" t="s">
        <v>190</v>
      </c>
      <c r="M453" s="52" t="s">
        <v>536</v>
      </c>
      <c r="N453" s="55" t="s">
        <v>2378</v>
      </c>
      <c r="O453" s="33" t="s">
        <v>190</v>
      </c>
      <c r="P453" s="33" t="s">
        <v>1301</v>
      </c>
      <c r="Q453" s="35" t="s">
        <v>2044</v>
      </c>
      <c r="R453" s="49">
        <f t="shared" si="127"/>
        <v>0</v>
      </c>
      <c r="S453" s="48">
        <v>56</v>
      </c>
      <c r="T453" s="48">
        <v>49.03</v>
      </c>
      <c r="U453" s="48" t="s">
        <v>2044</v>
      </c>
      <c r="V453" s="48" t="s">
        <v>2044</v>
      </c>
      <c r="W453" s="49" t="s">
        <v>1740</v>
      </c>
    </row>
    <row r="454" spans="1:23" ht="27.6">
      <c r="A454" s="32" t="s">
        <v>86</v>
      </c>
      <c r="B454" s="30">
        <v>100207</v>
      </c>
      <c r="C454" s="33" t="s">
        <v>111</v>
      </c>
      <c r="D454" s="40" t="s">
        <v>2047</v>
      </c>
      <c r="E454" s="33" t="s">
        <v>173</v>
      </c>
      <c r="F454" s="41">
        <v>0</v>
      </c>
      <c r="G454" s="41">
        <v>0</v>
      </c>
      <c r="H454" s="41">
        <v>0</v>
      </c>
      <c r="I454" s="41">
        <v>0</v>
      </c>
      <c r="J454" s="41">
        <v>0</v>
      </c>
      <c r="K454" s="34" t="s">
        <v>189</v>
      </c>
      <c r="L454" s="30" t="s">
        <v>30</v>
      </c>
      <c r="M454" s="52" t="s">
        <v>537</v>
      </c>
      <c r="N454" s="55" t="s">
        <v>537</v>
      </c>
      <c r="O454" s="33" t="s">
        <v>30</v>
      </c>
      <c r="P454" s="33" t="s">
        <v>1301</v>
      </c>
      <c r="Q454" s="35" t="s">
        <v>2044</v>
      </c>
      <c r="R454" s="49">
        <f t="shared" si="127"/>
        <v>0</v>
      </c>
      <c r="S454" s="48">
        <v>0</v>
      </c>
      <c r="T454" s="48">
        <v>49.03</v>
      </c>
      <c r="U454" s="48" t="s">
        <v>2044</v>
      </c>
      <c r="V454" s="48" t="s">
        <v>2044</v>
      </c>
      <c r="W454" s="49" t="s">
        <v>1743</v>
      </c>
    </row>
    <row r="455" spans="1:23" ht="13.8">
      <c r="A455" s="32" t="s">
        <v>86</v>
      </c>
      <c r="B455" s="30">
        <v>100207</v>
      </c>
      <c r="C455" s="33" t="s">
        <v>111</v>
      </c>
      <c r="D455" s="40" t="s">
        <v>2047</v>
      </c>
      <c r="E455" s="33" t="s">
        <v>175</v>
      </c>
      <c r="F455" s="41">
        <v>0</v>
      </c>
      <c r="G455" s="41">
        <v>0</v>
      </c>
      <c r="H455" s="41">
        <v>0</v>
      </c>
      <c r="I455" s="41">
        <v>0</v>
      </c>
      <c r="J455" s="41">
        <v>0</v>
      </c>
      <c r="K455" s="34" t="s">
        <v>189</v>
      </c>
      <c r="L455" s="30" t="s">
        <v>190</v>
      </c>
      <c r="M455" s="52" t="s">
        <v>538</v>
      </c>
      <c r="N455" s="55" t="s">
        <v>2379</v>
      </c>
      <c r="O455" s="33" t="s">
        <v>190</v>
      </c>
      <c r="P455" s="33" t="s">
        <v>1302</v>
      </c>
      <c r="Q455" s="35" t="s">
        <v>2044</v>
      </c>
      <c r="R455" s="49">
        <f t="shared" si="127"/>
        <v>0</v>
      </c>
      <c r="S455" s="48">
        <v>30</v>
      </c>
      <c r="T455" s="48">
        <v>51</v>
      </c>
      <c r="U455" s="48" t="s">
        <v>2044</v>
      </c>
      <c r="V455" s="48" t="s">
        <v>2044</v>
      </c>
      <c r="W455" s="49" t="s">
        <v>1740</v>
      </c>
    </row>
    <row r="456" spans="1:23" ht="13.8">
      <c r="A456" s="32" t="s">
        <v>86</v>
      </c>
      <c r="B456" s="30">
        <v>100207</v>
      </c>
      <c r="C456" s="33" t="s">
        <v>111</v>
      </c>
      <c r="D456" s="40" t="s">
        <v>2047</v>
      </c>
      <c r="E456" s="33" t="s">
        <v>175</v>
      </c>
      <c r="F456" s="41">
        <v>0</v>
      </c>
      <c r="G456" s="41">
        <v>0</v>
      </c>
      <c r="H456" s="41">
        <v>0</v>
      </c>
      <c r="I456" s="41">
        <v>0</v>
      </c>
      <c r="J456" s="41">
        <v>0</v>
      </c>
      <c r="K456" s="34" t="s">
        <v>189</v>
      </c>
      <c r="L456" s="30" t="s">
        <v>30</v>
      </c>
      <c r="M456" s="52" t="s">
        <v>539</v>
      </c>
      <c r="N456" s="55" t="s">
        <v>2380</v>
      </c>
      <c r="O456" s="33" t="s">
        <v>30</v>
      </c>
      <c r="P456" s="33" t="s">
        <v>1303</v>
      </c>
      <c r="Q456" s="35" t="s">
        <v>2044</v>
      </c>
      <c r="R456" s="49">
        <f t="shared" si="127"/>
        <v>0</v>
      </c>
      <c r="S456" s="48">
        <v>30</v>
      </c>
      <c r="T456" s="48">
        <v>51</v>
      </c>
      <c r="U456" s="48" t="s">
        <v>2044</v>
      </c>
      <c r="V456" s="48" t="s">
        <v>2044</v>
      </c>
      <c r="W456" s="49" t="s">
        <v>1740</v>
      </c>
    </row>
    <row r="457" spans="1:23" ht="13.8">
      <c r="A457" s="32" t="s">
        <v>86</v>
      </c>
      <c r="B457" s="30">
        <v>100207</v>
      </c>
      <c r="C457" s="33" t="s">
        <v>111</v>
      </c>
      <c r="D457" s="40" t="s">
        <v>2047</v>
      </c>
      <c r="E457" s="33" t="s">
        <v>175</v>
      </c>
      <c r="F457" s="41">
        <v>0</v>
      </c>
      <c r="G457" s="41">
        <v>0</v>
      </c>
      <c r="H457" s="41">
        <v>0</v>
      </c>
      <c r="I457" s="41">
        <v>0</v>
      </c>
      <c r="J457" s="41">
        <v>0</v>
      </c>
      <c r="K457" s="34" t="s">
        <v>189</v>
      </c>
      <c r="L457" s="30" t="s">
        <v>190</v>
      </c>
      <c r="M457" s="52" t="s">
        <v>540</v>
      </c>
      <c r="N457" s="55" t="s">
        <v>2381</v>
      </c>
      <c r="O457" s="33" t="s">
        <v>190</v>
      </c>
      <c r="P457" s="33" t="s">
        <v>1303</v>
      </c>
      <c r="Q457" s="35" t="s">
        <v>2044</v>
      </c>
      <c r="R457" s="49">
        <f t="shared" si="127"/>
        <v>0</v>
      </c>
      <c r="S457" s="48">
        <v>0</v>
      </c>
      <c r="T457" s="48">
        <v>12</v>
      </c>
      <c r="U457" s="48" t="s">
        <v>2044</v>
      </c>
      <c r="V457" s="48" t="s">
        <v>2044</v>
      </c>
      <c r="W457" s="49" t="s">
        <v>1740</v>
      </c>
    </row>
    <row r="458" spans="1:23" ht="13.8">
      <c r="A458" s="32" t="s">
        <v>86</v>
      </c>
      <c r="B458" s="30">
        <v>100207</v>
      </c>
      <c r="C458" s="33" t="s">
        <v>111</v>
      </c>
      <c r="D458" s="40" t="s">
        <v>2047</v>
      </c>
      <c r="E458" s="33" t="s">
        <v>175</v>
      </c>
      <c r="F458" s="41">
        <v>0</v>
      </c>
      <c r="G458" s="41">
        <v>0</v>
      </c>
      <c r="H458" s="41">
        <v>0</v>
      </c>
      <c r="I458" s="41">
        <v>0</v>
      </c>
      <c r="J458" s="41">
        <v>0</v>
      </c>
      <c r="K458" s="34" t="s">
        <v>189</v>
      </c>
      <c r="L458" s="30" t="s">
        <v>30</v>
      </c>
      <c r="M458" s="52" t="s">
        <v>541</v>
      </c>
      <c r="N458" s="55" t="s">
        <v>2382</v>
      </c>
      <c r="O458" s="33" t="s">
        <v>30</v>
      </c>
      <c r="P458" s="33" t="s">
        <v>1304</v>
      </c>
      <c r="Q458" s="35" t="s">
        <v>2044</v>
      </c>
      <c r="R458" s="49">
        <f t="shared" si="127"/>
        <v>0</v>
      </c>
      <c r="S458" s="48">
        <v>30</v>
      </c>
      <c r="T458" s="48">
        <v>12</v>
      </c>
      <c r="U458" s="48" t="s">
        <v>2044</v>
      </c>
      <c r="V458" s="48" t="s">
        <v>2044</v>
      </c>
      <c r="W458" s="49" t="s">
        <v>1740</v>
      </c>
    </row>
    <row r="459" spans="1:23" ht="13.8">
      <c r="A459" s="32" t="s">
        <v>86</v>
      </c>
      <c r="B459" s="30">
        <v>100207</v>
      </c>
      <c r="C459" s="33" t="s">
        <v>111</v>
      </c>
      <c r="D459" s="40" t="s">
        <v>2047</v>
      </c>
      <c r="E459" s="33" t="s">
        <v>160</v>
      </c>
      <c r="F459" s="41">
        <v>0</v>
      </c>
      <c r="G459" s="41">
        <v>0</v>
      </c>
      <c r="H459" s="41">
        <v>0</v>
      </c>
      <c r="I459" s="41">
        <v>0</v>
      </c>
      <c r="J459" s="41">
        <v>0</v>
      </c>
      <c r="K459" s="34" t="s">
        <v>189</v>
      </c>
      <c r="L459" s="30" t="s">
        <v>190</v>
      </c>
      <c r="M459" s="52" t="s">
        <v>542</v>
      </c>
      <c r="N459" s="55" t="s">
        <v>2383</v>
      </c>
      <c r="O459" s="33" t="s">
        <v>190</v>
      </c>
      <c r="P459" s="33" t="s">
        <v>1305</v>
      </c>
      <c r="Q459" s="35" t="s">
        <v>2044</v>
      </c>
      <c r="R459" s="49">
        <f t="shared" si="127"/>
        <v>0</v>
      </c>
      <c r="S459" s="48">
        <v>0</v>
      </c>
      <c r="T459" s="48">
        <v>125</v>
      </c>
      <c r="U459" s="48" t="s">
        <v>2044</v>
      </c>
      <c r="V459" s="48" t="s">
        <v>2044</v>
      </c>
      <c r="W459" s="49" t="s">
        <v>1740</v>
      </c>
    </row>
    <row r="460" spans="1:23" ht="13.8">
      <c r="A460" s="32" t="s">
        <v>86</v>
      </c>
      <c r="B460" s="30">
        <v>100207</v>
      </c>
      <c r="C460" s="33" t="s">
        <v>111</v>
      </c>
      <c r="D460" s="40" t="s">
        <v>2047</v>
      </c>
      <c r="E460" s="33" t="s">
        <v>160</v>
      </c>
      <c r="F460" s="41">
        <v>0</v>
      </c>
      <c r="G460" s="41">
        <v>0</v>
      </c>
      <c r="H460" s="41">
        <v>0</v>
      </c>
      <c r="I460" s="41">
        <v>0</v>
      </c>
      <c r="J460" s="41">
        <v>0</v>
      </c>
      <c r="K460" s="34" t="s">
        <v>189</v>
      </c>
      <c r="L460" s="30" t="s">
        <v>30</v>
      </c>
      <c r="M460" s="52" t="s">
        <v>543</v>
      </c>
      <c r="N460" s="55" t="s">
        <v>2384</v>
      </c>
      <c r="O460" s="33" t="s">
        <v>30</v>
      </c>
      <c r="P460" s="33" t="s">
        <v>1306</v>
      </c>
      <c r="Q460" s="35" t="s">
        <v>2044</v>
      </c>
      <c r="R460" s="49">
        <f t="shared" si="127"/>
        <v>0</v>
      </c>
      <c r="S460" s="48">
        <v>0</v>
      </c>
      <c r="T460" s="48">
        <v>0</v>
      </c>
      <c r="U460" s="48" t="s">
        <v>2044</v>
      </c>
      <c r="V460" s="48" t="s">
        <v>2044</v>
      </c>
      <c r="W460" s="49" t="s">
        <v>1740</v>
      </c>
    </row>
    <row r="461" spans="1:23" ht="13.8">
      <c r="A461" s="32" t="s">
        <v>86</v>
      </c>
      <c r="B461" s="30">
        <v>100207</v>
      </c>
      <c r="C461" s="33" t="s">
        <v>111</v>
      </c>
      <c r="D461" s="40" t="s">
        <v>2047</v>
      </c>
      <c r="E461" s="33" t="s">
        <v>160</v>
      </c>
      <c r="F461" s="41">
        <f aca="true" t="shared" si="128" ref="F461:I461">F462</f>
        <v>150000</v>
      </c>
      <c r="G461" s="41">
        <f t="shared" si="128"/>
        <v>150000</v>
      </c>
      <c r="H461" s="41">
        <f t="shared" si="128"/>
        <v>150000</v>
      </c>
      <c r="I461" s="41">
        <f t="shared" si="128"/>
        <v>150000</v>
      </c>
      <c r="J461" s="41">
        <f>J462</f>
        <v>150000</v>
      </c>
      <c r="K461" s="34" t="s">
        <v>189</v>
      </c>
      <c r="L461" s="30" t="s">
        <v>190</v>
      </c>
      <c r="M461" s="52" t="s">
        <v>544</v>
      </c>
      <c r="N461" s="55" t="s">
        <v>2385</v>
      </c>
      <c r="O461" s="33" t="s">
        <v>190</v>
      </c>
      <c r="P461" s="33" t="s">
        <v>1307</v>
      </c>
      <c r="Q461" s="35" t="s">
        <v>2044</v>
      </c>
      <c r="R461" s="49">
        <f t="shared" si="127"/>
        <v>750000</v>
      </c>
      <c r="S461" s="48">
        <v>50</v>
      </c>
      <c r="T461" s="48">
        <v>25</v>
      </c>
      <c r="U461" s="48" t="s">
        <v>2044</v>
      </c>
      <c r="V461" s="48" t="s">
        <v>2044</v>
      </c>
      <c r="W461" s="49" t="s">
        <v>1740</v>
      </c>
    </row>
    <row r="462" spans="1:23" ht="13.8">
      <c r="A462" s="32" t="s">
        <v>87</v>
      </c>
      <c r="B462" s="30">
        <v>100207</v>
      </c>
      <c r="C462" s="33" t="s">
        <v>111</v>
      </c>
      <c r="D462" s="40" t="s">
        <v>2047</v>
      </c>
      <c r="E462" s="33" t="s">
        <v>160</v>
      </c>
      <c r="F462" s="41">
        <v>150000</v>
      </c>
      <c r="G462" s="41">
        <v>150000</v>
      </c>
      <c r="H462" s="41">
        <v>150000</v>
      </c>
      <c r="I462" s="41">
        <v>150000</v>
      </c>
      <c r="J462" s="41">
        <v>150000</v>
      </c>
      <c r="K462" s="34" t="s">
        <v>189</v>
      </c>
      <c r="L462" s="30" t="s">
        <v>30</v>
      </c>
      <c r="M462" s="52" t="s">
        <v>545</v>
      </c>
      <c r="N462" s="55" t="s">
        <v>2386</v>
      </c>
      <c r="O462" s="33" t="s">
        <v>30</v>
      </c>
      <c r="P462" s="33" t="s">
        <v>1308</v>
      </c>
      <c r="Q462" s="35" t="s">
        <v>2044</v>
      </c>
      <c r="R462" s="49">
        <f t="shared" si="127"/>
        <v>750000</v>
      </c>
      <c r="S462" s="48">
        <v>50</v>
      </c>
      <c r="T462" s="48">
        <v>42</v>
      </c>
      <c r="U462" s="48" t="s">
        <v>2044</v>
      </c>
      <c r="V462" s="48" t="s">
        <v>2044</v>
      </c>
      <c r="W462" s="49" t="s">
        <v>1740</v>
      </c>
    </row>
    <row r="463" spans="1:23" ht="13.8">
      <c r="A463" s="32" t="s">
        <v>86</v>
      </c>
      <c r="B463" s="30">
        <v>100208</v>
      </c>
      <c r="C463" s="33" t="s">
        <v>112</v>
      </c>
      <c r="D463" s="40" t="s">
        <v>2046</v>
      </c>
      <c r="E463" s="33" t="s">
        <v>176</v>
      </c>
      <c r="F463" s="41">
        <f>F464</f>
        <v>24433064</v>
      </c>
      <c r="G463" s="41">
        <f aca="true" t="shared" si="129" ref="G463:J463">G464</f>
        <v>32827092.09</v>
      </c>
      <c r="H463" s="41">
        <f t="shared" si="129"/>
        <v>3411298.1900000004</v>
      </c>
      <c r="I463" s="41">
        <f t="shared" si="129"/>
        <v>3411298.1900000004</v>
      </c>
      <c r="J463" s="41">
        <f t="shared" si="129"/>
        <v>3411298.1900000004</v>
      </c>
      <c r="K463" s="34" t="s">
        <v>189</v>
      </c>
      <c r="L463" s="30" t="s">
        <v>27</v>
      </c>
      <c r="M463" s="52" t="s">
        <v>198</v>
      </c>
      <c r="N463" s="55" t="s">
        <v>198</v>
      </c>
      <c r="O463" s="33" t="s">
        <v>27</v>
      </c>
      <c r="P463" s="33" t="s">
        <v>1068</v>
      </c>
      <c r="Q463" s="35" t="s">
        <v>2044</v>
      </c>
      <c r="R463" s="47">
        <v>0</v>
      </c>
      <c r="S463" s="48">
        <v>0</v>
      </c>
      <c r="T463" s="48">
        <v>0</v>
      </c>
      <c r="U463" s="48" t="s">
        <v>2044</v>
      </c>
      <c r="V463" s="48" t="s">
        <v>2044</v>
      </c>
      <c r="W463" s="49" t="s">
        <v>1740</v>
      </c>
    </row>
    <row r="464" spans="1:23" ht="13.8">
      <c r="A464" s="32" t="s">
        <v>86</v>
      </c>
      <c r="B464" s="30">
        <v>100208</v>
      </c>
      <c r="C464" s="33" t="s">
        <v>112</v>
      </c>
      <c r="D464" s="40" t="s">
        <v>2046</v>
      </c>
      <c r="E464" s="33" t="s">
        <v>176</v>
      </c>
      <c r="F464" s="41">
        <f>F465+F469+F473+F479</f>
        <v>24433064</v>
      </c>
      <c r="G464" s="41">
        <f aca="true" t="shared" si="130" ref="G464:I464">G465+G469+G473+G479</f>
        <v>32827092.09</v>
      </c>
      <c r="H464" s="41">
        <f t="shared" si="130"/>
        <v>3411298.1900000004</v>
      </c>
      <c r="I464" s="41">
        <f t="shared" si="130"/>
        <v>3411298.1900000004</v>
      </c>
      <c r="J464" s="41">
        <f>J465+J469+J473+J479</f>
        <v>3411298.1900000004</v>
      </c>
      <c r="K464" s="34" t="s">
        <v>189</v>
      </c>
      <c r="L464" s="30" t="s">
        <v>191</v>
      </c>
      <c r="M464" s="52" t="s">
        <v>546</v>
      </c>
      <c r="N464" s="55" t="s">
        <v>2387</v>
      </c>
      <c r="O464" s="33" t="s">
        <v>191</v>
      </c>
      <c r="P464" s="33" t="s">
        <v>1309</v>
      </c>
      <c r="Q464" s="35" t="s">
        <v>2044</v>
      </c>
      <c r="R464" s="47">
        <v>0</v>
      </c>
      <c r="S464" s="48">
        <v>0</v>
      </c>
      <c r="T464" s="48">
        <v>0</v>
      </c>
      <c r="U464" s="48" t="s">
        <v>2044</v>
      </c>
      <c r="V464" s="48" t="s">
        <v>2044</v>
      </c>
      <c r="W464" s="49" t="s">
        <v>1740</v>
      </c>
    </row>
    <row r="465" spans="1:23" ht="13.8">
      <c r="A465" s="32" t="s">
        <v>86</v>
      </c>
      <c r="B465" s="30">
        <v>100208</v>
      </c>
      <c r="C465" s="33" t="s">
        <v>112</v>
      </c>
      <c r="D465" s="40" t="s">
        <v>2046</v>
      </c>
      <c r="E465" s="33" t="s">
        <v>176</v>
      </c>
      <c r="F465" s="41">
        <f aca="true" t="shared" si="131" ref="F465:I465">SUM(F466:F468)</f>
        <v>0</v>
      </c>
      <c r="G465" s="41">
        <f t="shared" si="131"/>
        <v>2300477.2</v>
      </c>
      <c r="H465" s="41">
        <f t="shared" si="131"/>
        <v>2300477.2</v>
      </c>
      <c r="I465" s="41">
        <f t="shared" si="131"/>
        <v>2300477.2</v>
      </c>
      <c r="J465" s="41">
        <f>SUM(J466:J468)</f>
        <v>2300477.2</v>
      </c>
      <c r="K465" s="34" t="s">
        <v>189</v>
      </c>
      <c r="L465" s="30" t="s">
        <v>190</v>
      </c>
      <c r="M465" s="52" t="s">
        <v>547</v>
      </c>
      <c r="N465" s="55" t="s">
        <v>2388</v>
      </c>
      <c r="O465" s="33" t="s">
        <v>190</v>
      </c>
      <c r="P465" s="33" t="s">
        <v>1310</v>
      </c>
      <c r="Q465" s="35" t="s">
        <v>2044</v>
      </c>
      <c r="R465" s="49">
        <f t="shared" si="127"/>
        <v>9201908.8</v>
      </c>
      <c r="S465" s="48">
        <v>0</v>
      </c>
      <c r="T465" s="48">
        <v>70</v>
      </c>
      <c r="U465" s="48" t="s">
        <v>2044</v>
      </c>
      <c r="V465" s="48" t="s">
        <v>2044</v>
      </c>
      <c r="W465" s="49" t="s">
        <v>1742</v>
      </c>
    </row>
    <row r="466" spans="1:23" ht="13.8">
      <c r="A466" s="32" t="s">
        <v>86</v>
      </c>
      <c r="B466" s="30">
        <v>100208</v>
      </c>
      <c r="C466" s="33" t="s">
        <v>112</v>
      </c>
      <c r="D466" s="40" t="s">
        <v>2046</v>
      </c>
      <c r="E466" s="33" t="s">
        <v>171</v>
      </c>
      <c r="F466" s="41">
        <v>0</v>
      </c>
      <c r="G466" s="41">
        <v>0</v>
      </c>
      <c r="H466" s="41">
        <v>0</v>
      </c>
      <c r="I466" s="41">
        <v>0</v>
      </c>
      <c r="J466" s="41">
        <v>0</v>
      </c>
      <c r="K466" s="34" t="s">
        <v>189</v>
      </c>
      <c r="L466" s="30" t="s">
        <v>30</v>
      </c>
      <c r="M466" s="52" t="s">
        <v>548</v>
      </c>
      <c r="N466" s="55" t="s">
        <v>2389</v>
      </c>
      <c r="O466" s="33" t="s">
        <v>30</v>
      </c>
      <c r="P466" s="33" t="s">
        <v>1924</v>
      </c>
      <c r="Q466" s="35" t="s">
        <v>2044</v>
      </c>
      <c r="R466" s="49">
        <f t="shared" si="127"/>
        <v>0</v>
      </c>
      <c r="S466" s="48">
        <v>0</v>
      </c>
      <c r="T466" s="48">
        <v>50</v>
      </c>
      <c r="U466" s="48" t="s">
        <v>2044</v>
      </c>
      <c r="V466" s="48" t="s">
        <v>2044</v>
      </c>
      <c r="W466" s="49" t="s">
        <v>1740</v>
      </c>
    </row>
    <row r="467" spans="1:23" ht="13.8">
      <c r="A467" s="32" t="s">
        <v>88</v>
      </c>
      <c r="B467" s="30">
        <v>100208</v>
      </c>
      <c r="C467" s="33" t="s">
        <v>112</v>
      </c>
      <c r="D467" s="40" t="s">
        <v>2046</v>
      </c>
      <c r="E467" s="33" t="s">
        <v>171</v>
      </c>
      <c r="F467" s="41">
        <v>0</v>
      </c>
      <c r="G467" s="41">
        <v>2096317.2</v>
      </c>
      <c r="H467" s="41">
        <v>2096317.2</v>
      </c>
      <c r="I467" s="41">
        <v>2096317.2</v>
      </c>
      <c r="J467" s="41">
        <v>2096317.2</v>
      </c>
      <c r="K467" s="34" t="s">
        <v>189</v>
      </c>
      <c r="L467" s="30" t="s">
        <v>30</v>
      </c>
      <c r="M467" s="52" t="s">
        <v>549</v>
      </c>
      <c r="N467" s="55" t="s">
        <v>2390</v>
      </c>
      <c r="O467" s="33" t="s">
        <v>30</v>
      </c>
      <c r="P467" s="33" t="s">
        <v>1925</v>
      </c>
      <c r="Q467" s="35" t="s">
        <v>2044</v>
      </c>
      <c r="R467" s="49">
        <f t="shared" si="127"/>
        <v>8385268.8</v>
      </c>
      <c r="S467" s="48">
        <v>0</v>
      </c>
      <c r="T467" s="48">
        <v>100</v>
      </c>
      <c r="U467" s="48" t="s">
        <v>2044</v>
      </c>
      <c r="V467" s="48" t="s">
        <v>2044</v>
      </c>
      <c r="W467" s="49" t="s">
        <v>1740</v>
      </c>
    </row>
    <row r="468" spans="1:23" ht="13.8">
      <c r="A468" s="32" t="s">
        <v>88</v>
      </c>
      <c r="B468" s="30">
        <v>100208</v>
      </c>
      <c r="C468" s="33" t="s">
        <v>112</v>
      </c>
      <c r="D468" s="40" t="s">
        <v>2046</v>
      </c>
      <c r="E468" s="33" t="s">
        <v>171</v>
      </c>
      <c r="F468" s="41">
        <v>0</v>
      </c>
      <c r="G468" s="41">
        <v>204160</v>
      </c>
      <c r="H468" s="41">
        <v>204160</v>
      </c>
      <c r="I468" s="41">
        <v>204160</v>
      </c>
      <c r="J468" s="41">
        <v>204160</v>
      </c>
      <c r="K468" s="34" t="s">
        <v>189</v>
      </c>
      <c r="L468" s="30" t="s">
        <v>30</v>
      </c>
      <c r="M468" s="52" t="s">
        <v>550</v>
      </c>
      <c r="N468" s="55" t="s">
        <v>2391</v>
      </c>
      <c r="O468" s="33" t="s">
        <v>30</v>
      </c>
      <c r="P468" s="33" t="s">
        <v>1926</v>
      </c>
      <c r="Q468" s="35" t="s">
        <v>2044</v>
      </c>
      <c r="R468" s="49">
        <f t="shared" si="127"/>
        <v>816640</v>
      </c>
      <c r="S468" s="48">
        <v>0</v>
      </c>
      <c r="T468" s="48">
        <v>100</v>
      </c>
      <c r="U468" s="48" t="s">
        <v>2044</v>
      </c>
      <c r="V468" s="48" t="s">
        <v>2044</v>
      </c>
      <c r="W468" s="49" t="s">
        <v>1740</v>
      </c>
    </row>
    <row r="469" spans="1:23" ht="13.8">
      <c r="A469" s="32" t="s">
        <v>86</v>
      </c>
      <c r="B469" s="30">
        <v>100208</v>
      </c>
      <c r="C469" s="33" t="s">
        <v>112</v>
      </c>
      <c r="D469" s="40" t="s">
        <v>2046</v>
      </c>
      <c r="E469" s="33" t="s">
        <v>159</v>
      </c>
      <c r="F469" s="41">
        <f>SUM(F470:F472)</f>
        <v>4858064</v>
      </c>
      <c r="G469" s="41">
        <f aca="true" t="shared" si="132" ref="G469:I469">SUM(G470:G472)</f>
        <v>5951614.89</v>
      </c>
      <c r="H469" s="41">
        <f t="shared" si="132"/>
        <v>455820.99</v>
      </c>
      <c r="I469" s="41">
        <f t="shared" si="132"/>
        <v>455820.99</v>
      </c>
      <c r="J469" s="41">
        <f>SUM(J470:J472)</f>
        <v>455820.99</v>
      </c>
      <c r="K469" s="34" t="s">
        <v>189</v>
      </c>
      <c r="L469" s="30" t="s">
        <v>190</v>
      </c>
      <c r="M469" s="52" t="s">
        <v>551</v>
      </c>
      <c r="N469" s="55" t="s">
        <v>2392</v>
      </c>
      <c r="O469" s="33" t="s">
        <v>190</v>
      </c>
      <c r="P469" s="33" t="s">
        <v>1311</v>
      </c>
      <c r="Q469" s="35" t="s">
        <v>2044</v>
      </c>
      <c r="R469" s="49">
        <f t="shared" si="127"/>
        <v>12177141.860000001</v>
      </c>
      <c r="S469" s="48">
        <v>100</v>
      </c>
      <c r="T469" s="48">
        <v>3</v>
      </c>
      <c r="U469" s="48" t="s">
        <v>2044</v>
      </c>
      <c r="V469" s="48" t="s">
        <v>2044</v>
      </c>
      <c r="W469" s="49" t="s">
        <v>1740</v>
      </c>
    </row>
    <row r="470" spans="1:23" ht="13.8">
      <c r="A470" s="32" t="s">
        <v>87</v>
      </c>
      <c r="B470" s="30">
        <v>100208</v>
      </c>
      <c r="C470" s="33" t="s">
        <v>112</v>
      </c>
      <c r="D470" s="40" t="s">
        <v>2046</v>
      </c>
      <c r="E470" s="33" t="s">
        <v>159</v>
      </c>
      <c r="F470" s="41">
        <v>2000000</v>
      </c>
      <c r="G470" s="41">
        <v>2000000</v>
      </c>
      <c r="H470" s="41">
        <v>0</v>
      </c>
      <c r="I470" s="41">
        <v>0</v>
      </c>
      <c r="J470" s="41">
        <v>0</v>
      </c>
      <c r="K470" s="34" t="s">
        <v>189</v>
      </c>
      <c r="L470" s="30" t="s">
        <v>30</v>
      </c>
      <c r="M470" s="52" t="s">
        <v>552</v>
      </c>
      <c r="N470" s="55" t="s">
        <v>2393</v>
      </c>
      <c r="O470" s="33" t="s">
        <v>30</v>
      </c>
      <c r="P470" s="33" t="s">
        <v>1312</v>
      </c>
      <c r="Q470" s="35" t="s">
        <v>2044</v>
      </c>
      <c r="R470" s="49">
        <f t="shared" si="127"/>
        <v>4000000</v>
      </c>
      <c r="S470" s="48">
        <v>0</v>
      </c>
      <c r="T470" s="48">
        <v>0</v>
      </c>
      <c r="U470" s="48" t="s">
        <v>2044</v>
      </c>
      <c r="V470" s="48" t="s">
        <v>2044</v>
      </c>
      <c r="W470" s="49" t="s">
        <v>1740</v>
      </c>
    </row>
    <row r="471" spans="1:23" ht="13.8">
      <c r="A471" s="32" t="s">
        <v>87</v>
      </c>
      <c r="B471" s="30">
        <v>100208</v>
      </c>
      <c r="C471" s="33" t="s">
        <v>112</v>
      </c>
      <c r="D471" s="40" t="s">
        <v>2046</v>
      </c>
      <c r="E471" s="33" t="s">
        <v>159</v>
      </c>
      <c r="F471" s="41">
        <v>2858064</v>
      </c>
      <c r="G471" s="41">
        <v>2858064</v>
      </c>
      <c r="H471" s="41">
        <v>0</v>
      </c>
      <c r="I471" s="41">
        <v>0</v>
      </c>
      <c r="J471" s="41">
        <v>0</v>
      </c>
      <c r="K471" s="34" t="s">
        <v>189</v>
      </c>
      <c r="L471" s="30" t="s">
        <v>30</v>
      </c>
      <c r="M471" s="52" t="s">
        <v>553</v>
      </c>
      <c r="N471" s="55" t="s">
        <v>2394</v>
      </c>
      <c r="O471" s="33" t="s">
        <v>30</v>
      </c>
      <c r="P471" s="33" t="s">
        <v>1313</v>
      </c>
      <c r="Q471" s="35" t="s">
        <v>2044</v>
      </c>
      <c r="R471" s="49">
        <f t="shared" si="127"/>
        <v>5716128</v>
      </c>
      <c r="S471" s="48">
        <v>0</v>
      </c>
      <c r="T471" s="48">
        <v>0</v>
      </c>
      <c r="U471" s="48" t="s">
        <v>2044</v>
      </c>
      <c r="V471" s="48" t="s">
        <v>2044</v>
      </c>
      <c r="W471" s="49" t="s">
        <v>1740</v>
      </c>
    </row>
    <row r="472" spans="1:23" ht="13.8">
      <c r="A472" s="32" t="s">
        <v>87</v>
      </c>
      <c r="B472" s="30">
        <v>100208</v>
      </c>
      <c r="C472" s="33" t="s">
        <v>112</v>
      </c>
      <c r="D472" s="40" t="s">
        <v>2046</v>
      </c>
      <c r="E472" s="33" t="s">
        <v>159</v>
      </c>
      <c r="F472" s="41">
        <v>0</v>
      </c>
      <c r="G472" s="41">
        <v>1093550.89</v>
      </c>
      <c r="H472" s="41">
        <v>455820.99</v>
      </c>
      <c r="I472" s="41">
        <v>455820.99</v>
      </c>
      <c r="J472" s="41">
        <v>455820.99</v>
      </c>
      <c r="K472" s="34" t="s">
        <v>189</v>
      </c>
      <c r="L472" s="30" t="s">
        <v>30</v>
      </c>
      <c r="M472" s="52" t="s">
        <v>554</v>
      </c>
      <c r="N472" s="55" t="s">
        <v>2395</v>
      </c>
      <c r="O472" s="33" t="s">
        <v>30</v>
      </c>
      <c r="P472" s="33" t="s">
        <v>1314</v>
      </c>
      <c r="Q472" s="35" t="s">
        <v>2044</v>
      </c>
      <c r="R472" s="49">
        <f t="shared" si="127"/>
        <v>2461013.86</v>
      </c>
      <c r="S472" s="48">
        <v>100</v>
      </c>
      <c r="T472" s="48">
        <v>100</v>
      </c>
      <c r="U472" s="48" t="s">
        <v>2044</v>
      </c>
      <c r="V472" s="48" t="s">
        <v>2044</v>
      </c>
      <c r="W472" s="49" t="s">
        <v>1740</v>
      </c>
    </row>
    <row r="473" spans="1:23" ht="13.8">
      <c r="A473" s="32" t="s">
        <v>86</v>
      </c>
      <c r="B473" s="30">
        <v>100208</v>
      </c>
      <c r="C473" s="33" t="s">
        <v>112</v>
      </c>
      <c r="D473" s="40" t="s">
        <v>2046</v>
      </c>
      <c r="E473" s="33" t="s">
        <v>176</v>
      </c>
      <c r="F473" s="41">
        <f aca="true" t="shared" si="133" ref="F473:I473">SUM(F474:F478)</f>
        <v>1310000</v>
      </c>
      <c r="G473" s="41">
        <f>SUM(G474:G478)</f>
        <v>1310000</v>
      </c>
      <c r="H473" s="41">
        <f t="shared" si="133"/>
        <v>655000</v>
      </c>
      <c r="I473" s="41">
        <f t="shared" si="133"/>
        <v>655000</v>
      </c>
      <c r="J473" s="41">
        <f>SUM(J474:J478)</f>
        <v>655000</v>
      </c>
      <c r="K473" s="34" t="s">
        <v>189</v>
      </c>
      <c r="L473" s="30" t="s">
        <v>190</v>
      </c>
      <c r="M473" s="52" t="s">
        <v>555</v>
      </c>
      <c r="N473" s="55" t="s">
        <v>2396</v>
      </c>
      <c r="O473" s="33" t="s">
        <v>190</v>
      </c>
      <c r="P473" s="33" t="s">
        <v>1315</v>
      </c>
      <c r="Q473" s="35" t="s">
        <v>2044</v>
      </c>
      <c r="R473" s="49">
        <f t="shared" si="127"/>
        <v>4585000</v>
      </c>
      <c r="S473" s="48">
        <v>0.05</v>
      </c>
      <c r="T473" s="48">
        <v>0.19999999999999998</v>
      </c>
      <c r="U473" s="48" t="s">
        <v>2044</v>
      </c>
      <c r="V473" s="48" t="s">
        <v>2044</v>
      </c>
      <c r="W473" s="49" t="s">
        <v>1740</v>
      </c>
    </row>
    <row r="474" spans="1:23" ht="13.8">
      <c r="A474" s="32" t="s">
        <v>87</v>
      </c>
      <c r="B474" s="30">
        <v>100208</v>
      </c>
      <c r="C474" s="33" t="s">
        <v>112</v>
      </c>
      <c r="D474" s="40" t="s">
        <v>2046</v>
      </c>
      <c r="E474" s="33" t="s">
        <v>176</v>
      </c>
      <c r="F474" s="41">
        <v>655000</v>
      </c>
      <c r="G474" s="41">
        <v>655000</v>
      </c>
      <c r="H474" s="41">
        <v>655000</v>
      </c>
      <c r="I474" s="41">
        <v>655000</v>
      </c>
      <c r="J474" s="41">
        <v>655000</v>
      </c>
      <c r="K474" s="34" t="s">
        <v>189</v>
      </c>
      <c r="L474" s="30" t="s">
        <v>30</v>
      </c>
      <c r="M474" s="52" t="s">
        <v>556</v>
      </c>
      <c r="N474" s="55" t="s">
        <v>2397</v>
      </c>
      <c r="O474" s="33" t="s">
        <v>30</v>
      </c>
      <c r="P474" s="33" t="s">
        <v>1316</v>
      </c>
      <c r="Q474" s="35" t="s">
        <v>2044</v>
      </c>
      <c r="R474" s="49">
        <f t="shared" si="127"/>
        <v>3275000</v>
      </c>
      <c r="S474" s="48">
        <v>0</v>
      </c>
      <c r="T474" s="48">
        <v>100</v>
      </c>
      <c r="U474" s="48" t="s">
        <v>2044</v>
      </c>
      <c r="V474" s="48" t="s">
        <v>2044</v>
      </c>
      <c r="W474" s="49" t="s">
        <v>1740</v>
      </c>
    </row>
    <row r="475" spans="1:23" ht="13.8">
      <c r="A475" s="32" t="s">
        <v>86</v>
      </c>
      <c r="B475" s="30">
        <v>100208</v>
      </c>
      <c r="C475" s="33" t="s">
        <v>112</v>
      </c>
      <c r="D475" s="40" t="s">
        <v>2046</v>
      </c>
      <c r="E475" s="33" t="s">
        <v>176</v>
      </c>
      <c r="F475" s="41">
        <v>0</v>
      </c>
      <c r="G475" s="41">
        <v>0</v>
      </c>
      <c r="H475" s="41">
        <v>0</v>
      </c>
      <c r="I475" s="41">
        <v>0</v>
      </c>
      <c r="J475" s="41">
        <v>0</v>
      </c>
      <c r="K475" s="34" t="s">
        <v>189</v>
      </c>
      <c r="L475" s="30" t="s">
        <v>30</v>
      </c>
      <c r="M475" s="52" t="s">
        <v>557</v>
      </c>
      <c r="N475" s="55" t="s">
        <v>2398</v>
      </c>
      <c r="O475" s="33" t="s">
        <v>30</v>
      </c>
      <c r="P475" s="33" t="s">
        <v>1317</v>
      </c>
      <c r="Q475" s="35" t="s">
        <v>2044</v>
      </c>
      <c r="R475" s="49">
        <f t="shared" si="127"/>
        <v>0</v>
      </c>
      <c r="S475" s="48">
        <v>0</v>
      </c>
      <c r="T475" s="48">
        <v>0</v>
      </c>
      <c r="U475" s="48" t="s">
        <v>2044</v>
      </c>
      <c r="V475" s="48" t="s">
        <v>2044</v>
      </c>
      <c r="W475" s="49" t="s">
        <v>1740</v>
      </c>
    </row>
    <row r="476" spans="1:23" ht="13.8">
      <c r="A476" s="32" t="s">
        <v>87</v>
      </c>
      <c r="B476" s="30">
        <v>100208</v>
      </c>
      <c r="C476" s="33" t="s">
        <v>112</v>
      </c>
      <c r="D476" s="40" t="s">
        <v>2046</v>
      </c>
      <c r="E476" s="33" t="s">
        <v>176</v>
      </c>
      <c r="F476" s="41">
        <v>655000</v>
      </c>
      <c r="G476" s="41">
        <v>655000</v>
      </c>
      <c r="H476" s="41">
        <v>0</v>
      </c>
      <c r="I476" s="41">
        <v>0</v>
      </c>
      <c r="J476" s="41">
        <v>0</v>
      </c>
      <c r="K476" s="34" t="s">
        <v>189</v>
      </c>
      <c r="L476" s="30" t="s">
        <v>30</v>
      </c>
      <c r="M476" s="52" t="s">
        <v>558</v>
      </c>
      <c r="N476" s="55" t="s">
        <v>2399</v>
      </c>
      <c r="O476" s="33" t="s">
        <v>30</v>
      </c>
      <c r="P476" s="33" t="s">
        <v>1318</v>
      </c>
      <c r="Q476" s="35" t="s">
        <v>2044</v>
      </c>
      <c r="R476" s="49">
        <f t="shared" si="127"/>
        <v>1310000</v>
      </c>
      <c r="S476" s="48">
        <v>0</v>
      </c>
      <c r="T476" s="48">
        <v>0</v>
      </c>
      <c r="U476" s="48" t="s">
        <v>2044</v>
      </c>
      <c r="V476" s="48" t="s">
        <v>2044</v>
      </c>
      <c r="W476" s="49" t="s">
        <v>1740</v>
      </c>
    </row>
    <row r="477" spans="1:23" ht="13.8">
      <c r="A477" s="32" t="s">
        <v>86</v>
      </c>
      <c r="B477" s="30">
        <v>100208</v>
      </c>
      <c r="C477" s="33" t="s">
        <v>112</v>
      </c>
      <c r="D477" s="40" t="s">
        <v>2046</v>
      </c>
      <c r="E477" s="33" t="s">
        <v>176</v>
      </c>
      <c r="F477" s="41">
        <v>0</v>
      </c>
      <c r="G477" s="41">
        <v>0</v>
      </c>
      <c r="H477" s="41">
        <v>0</v>
      </c>
      <c r="I477" s="41">
        <v>0</v>
      </c>
      <c r="J477" s="41">
        <v>0</v>
      </c>
      <c r="K477" s="34" t="s">
        <v>189</v>
      </c>
      <c r="L477" s="30" t="s">
        <v>30</v>
      </c>
      <c r="M477" s="52" t="s">
        <v>559</v>
      </c>
      <c r="N477" s="55" t="s">
        <v>2400</v>
      </c>
      <c r="O477" s="33" t="s">
        <v>30</v>
      </c>
      <c r="P477" s="33" t="s">
        <v>1319</v>
      </c>
      <c r="Q477" s="35" t="s">
        <v>2044</v>
      </c>
      <c r="R477" s="49">
        <f t="shared" si="127"/>
        <v>0</v>
      </c>
      <c r="S477" s="48">
        <v>0</v>
      </c>
      <c r="T477" s="48">
        <v>0</v>
      </c>
      <c r="U477" s="48" t="s">
        <v>2044</v>
      </c>
      <c r="V477" s="48" t="s">
        <v>2044</v>
      </c>
      <c r="W477" s="49" t="s">
        <v>1740</v>
      </c>
    </row>
    <row r="478" spans="1:23" ht="13.8">
      <c r="A478" s="32" t="s">
        <v>86</v>
      </c>
      <c r="B478" s="30">
        <v>100208</v>
      </c>
      <c r="C478" s="33" t="s">
        <v>112</v>
      </c>
      <c r="D478" s="40" t="s">
        <v>2046</v>
      </c>
      <c r="E478" s="33" t="s">
        <v>176</v>
      </c>
      <c r="F478" s="41">
        <v>0</v>
      </c>
      <c r="G478" s="41">
        <v>0</v>
      </c>
      <c r="H478" s="41">
        <v>0</v>
      </c>
      <c r="I478" s="41">
        <v>0</v>
      </c>
      <c r="J478" s="41">
        <v>0</v>
      </c>
      <c r="K478" s="34" t="s">
        <v>189</v>
      </c>
      <c r="L478" s="30" t="s">
        <v>30</v>
      </c>
      <c r="M478" s="52" t="s">
        <v>560</v>
      </c>
      <c r="N478" s="55" t="s">
        <v>2401</v>
      </c>
      <c r="O478" s="33" t="s">
        <v>30</v>
      </c>
      <c r="P478" s="33" t="s">
        <v>1320</v>
      </c>
      <c r="Q478" s="35" t="s">
        <v>2044</v>
      </c>
      <c r="R478" s="49">
        <f t="shared" si="127"/>
        <v>0</v>
      </c>
      <c r="S478" s="48">
        <v>0</v>
      </c>
      <c r="T478" s="48">
        <v>0</v>
      </c>
      <c r="U478" s="48" t="s">
        <v>2044</v>
      </c>
      <c r="V478" s="48" t="s">
        <v>2044</v>
      </c>
      <c r="W478" s="49" t="s">
        <v>1740</v>
      </c>
    </row>
    <row r="479" spans="1:23" ht="13.8">
      <c r="A479" s="32" t="s">
        <v>86</v>
      </c>
      <c r="B479" s="30">
        <v>100208</v>
      </c>
      <c r="C479" s="33" t="s">
        <v>112</v>
      </c>
      <c r="D479" s="40" t="s">
        <v>2046</v>
      </c>
      <c r="E479" s="33" t="s">
        <v>176</v>
      </c>
      <c r="F479" s="41">
        <f aca="true" t="shared" si="134" ref="F479:I479">F480+F481</f>
        <v>18265000</v>
      </c>
      <c r="G479" s="41">
        <f t="shared" si="134"/>
        <v>23265000</v>
      </c>
      <c r="H479" s="41">
        <f t="shared" si="134"/>
        <v>0</v>
      </c>
      <c r="I479" s="41">
        <f t="shared" si="134"/>
        <v>0</v>
      </c>
      <c r="J479" s="41">
        <f>J480+J481</f>
        <v>0</v>
      </c>
      <c r="K479" s="34" t="s">
        <v>189</v>
      </c>
      <c r="L479" s="30" t="s">
        <v>190</v>
      </c>
      <c r="M479" s="52" t="s">
        <v>561</v>
      </c>
      <c r="N479" s="55" t="s">
        <v>2402</v>
      </c>
      <c r="O479" s="33" t="s">
        <v>190</v>
      </c>
      <c r="P479" s="33" t="s">
        <v>1321</v>
      </c>
      <c r="Q479" s="35" t="s">
        <v>2044</v>
      </c>
      <c r="R479" s="49">
        <f t="shared" si="127"/>
        <v>41530000</v>
      </c>
      <c r="S479" s="48">
        <v>720</v>
      </c>
      <c r="T479" s="48">
        <v>0</v>
      </c>
      <c r="U479" s="48" t="s">
        <v>2044</v>
      </c>
      <c r="V479" s="48" t="s">
        <v>2044</v>
      </c>
      <c r="W479" s="49" t="s">
        <v>1740</v>
      </c>
    </row>
    <row r="480" spans="1:23" ht="13.8">
      <c r="A480" s="32" t="s">
        <v>87</v>
      </c>
      <c r="B480" s="30">
        <v>100208</v>
      </c>
      <c r="C480" s="33" t="s">
        <v>112</v>
      </c>
      <c r="D480" s="40" t="s">
        <v>2046</v>
      </c>
      <c r="E480" s="33" t="s">
        <v>176</v>
      </c>
      <c r="F480" s="41">
        <v>0</v>
      </c>
      <c r="G480" s="41">
        <v>655000</v>
      </c>
      <c r="H480" s="41">
        <v>0</v>
      </c>
      <c r="I480" s="41">
        <v>0</v>
      </c>
      <c r="J480" s="41">
        <v>0</v>
      </c>
      <c r="K480" s="34" t="s">
        <v>189</v>
      </c>
      <c r="L480" s="30" t="s">
        <v>30</v>
      </c>
      <c r="M480" s="52" t="s">
        <v>562</v>
      </c>
      <c r="N480" s="55" t="s">
        <v>2403</v>
      </c>
      <c r="O480" s="33" t="s">
        <v>30</v>
      </c>
      <c r="P480" s="33" t="s">
        <v>1322</v>
      </c>
      <c r="Q480" s="35" t="s">
        <v>2044</v>
      </c>
      <c r="R480" s="49">
        <f t="shared" si="127"/>
        <v>655000</v>
      </c>
      <c r="S480" s="48">
        <v>0</v>
      </c>
      <c r="T480" s="48">
        <v>100</v>
      </c>
      <c r="U480" s="48" t="s">
        <v>2044</v>
      </c>
      <c r="V480" s="48" t="s">
        <v>2044</v>
      </c>
      <c r="W480" s="49" t="s">
        <v>1742</v>
      </c>
    </row>
    <row r="481" spans="1:23" ht="13.8">
      <c r="A481" s="32" t="s">
        <v>87</v>
      </c>
      <c r="B481" s="30">
        <v>100208</v>
      </c>
      <c r="C481" s="33" t="s">
        <v>112</v>
      </c>
      <c r="D481" s="40" t="s">
        <v>2046</v>
      </c>
      <c r="E481" s="33" t="s">
        <v>176</v>
      </c>
      <c r="F481" s="41">
        <v>18265000</v>
      </c>
      <c r="G481" s="41">
        <v>22610000</v>
      </c>
      <c r="H481" s="41">
        <v>0</v>
      </c>
      <c r="I481" s="41">
        <v>0</v>
      </c>
      <c r="J481" s="41">
        <v>0</v>
      </c>
      <c r="K481" s="34" t="s">
        <v>189</v>
      </c>
      <c r="L481" s="30" t="s">
        <v>30</v>
      </c>
      <c r="M481" s="52" t="s">
        <v>563</v>
      </c>
      <c r="N481" s="55" t="s">
        <v>2404</v>
      </c>
      <c r="O481" s="33" t="s">
        <v>30</v>
      </c>
      <c r="P481" s="33" t="s">
        <v>1323</v>
      </c>
      <c r="Q481" s="35" t="s">
        <v>2044</v>
      </c>
      <c r="R481" s="49">
        <f t="shared" si="127"/>
        <v>40875000</v>
      </c>
      <c r="S481" s="48">
        <v>0</v>
      </c>
      <c r="T481" s="48">
        <v>0</v>
      </c>
      <c r="U481" s="48" t="s">
        <v>2044</v>
      </c>
      <c r="V481" s="48" t="s">
        <v>2044</v>
      </c>
      <c r="W481" s="49" t="s">
        <v>1740</v>
      </c>
    </row>
    <row r="482" spans="1:23" ht="13.8">
      <c r="A482" s="32" t="s">
        <v>86</v>
      </c>
      <c r="B482" s="30">
        <v>100209</v>
      </c>
      <c r="C482" s="33" t="s">
        <v>113</v>
      </c>
      <c r="D482" s="40" t="s">
        <v>2046</v>
      </c>
      <c r="E482" s="33" t="s">
        <v>177</v>
      </c>
      <c r="F482" s="41">
        <f>F483</f>
        <v>48485812.42</v>
      </c>
      <c r="G482" s="41">
        <f>G483</f>
        <v>117043481.96</v>
      </c>
      <c r="H482" s="41">
        <f aca="true" t="shared" si="135" ref="H482">H483</f>
        <v>69751520.64999999</v>
      </c>
      <c r="I482" s="41">
        <f aca="true" t="shared" si="136" ref="I482">I483</f>
        <v>69751520.64999999</v>
      </c>
      <c r="J482" s="41">
        <f aca="true" t="shared" si="137" ref="J482">J483</f>
        <v>69751520.64999999</v>
      </c>
      <c r="K482" s="34" t="s">
        <v>189</v>
      </c>
      <c r="L482" s="30" t="s">
        <v>27</v>
      </c>
      <c r="M482" s="52" t="s">
        <v>564</v>
      </c>
      <c r="N482" s="55" t="s">
        <v>564</v>
      </c>
      <c r="O482" s="33" t="s">
        <v>27</v>
      </c>
      <c r="P482" s="33" t="s">
        <v>1324</v>
      </c>
      <c r="Q482" s="35" t="s">
        <v>2044</v>
      </c>
      <c r="R482" s="47">
        <v>0</v>
      </c>
      <c r="S482" s="48">
        <v>0</v>
      </c>
      <c r="T482" s="48">
        <v>0</v>
      </c>
      <c r="U482" s="48" t="s">
        <v>2044</v>
      </c>
      <c r="V482" s="48" t="s">
        <v>2044</v>
      </c>
      <c r="W482" s="49" t="s">
        <v>1740</v>
      </c>
    </row>
    <row r="483" spans="1:23" ht="13.8">
      <c r="A483" s="32" t="s">
        <v>86</v>
      </c>
      <c r="B483" s="30">
        <v>100209</v>
      </c>
      <c r="C483" s="33" t="s">
        <v>113</v>
      </c>
      <c r="D483" s="40" t="s">
        <v>2046</v>
      </c>
      <c r="E483" s="33" t="s">
        <v>177</v>
      </c>
      <c r="F483" s="41">
        <f>F484+F487+F489+F491+F498</f>
        <v>48485812.42</v>
      </c>
      <c r="G483" s="41">
        <f>G484+G487+G489+G491+G498</f>
        <v>117043481.96</v>
      </c>
      <c r="H483" s="41">
        <f aca="true" t="shared" si="138" ref="H483:J483">H484+H487+H489+H491+H498</f>
        <v>69751520.64999999</v>
      </c>
      <c r="I483" s="41">
        <f>I484+I487+I489+I491+I498</f>
        <v>69751520.64999999</v>
      </c>
      <c r="J483" s="41">
        <f t="shared" si="138"/>
        <v>69751520.64999999</v>
      </c>
      <c r="K483" s="34" t="s">
        <v>189</v>
      </c>
      <c r="L483" s="30" t="s">
        <v>191</v>
      </c>
      <c r="M483" s="52" t="s">
        <v>564</v>
      </c>
      <c r="N483" s="55" t="s">
        <v>564</v>
      </c>
      <c r="O483" s="33" t="s">
        <v>191</v>
      </c>
      <c r="P483" s="33" t="s">
        <v>1324</v>
      </c>
      <c r="Q483" s="35" t="s">
        <v>2044</v>
      </c>
      <c r="R483" s="47">
        <v>0</v>
      </c>
      <c r="S483" s="48">
        <v>0</v>
      </c>
      <c r="T483" s="48">
        <v>0</v>
      </c>
      <c r="U483" s="48" t="s">
        <v>2044</v>
      </c>
      <c r="V483" s="48" t="s">
        <v>2044</v>
      </c>
      <c r="W483" s="49" t="s">
        <v>1740</v>
      </c>
    </row>
    <row r="484" spans="1:23" ht="13.8">
      <c r="A484" s="32" t="s">
        <v>86</v>
      </c>
      <c r="B484" s="30">
        <v>100209</v>
      </c>
      <c r="C484" s="33" t="s">
        <v>113</v>
      </c>
      <c r="D484" s="40" t="s">
        <v>2046</v>
      </c>
      <c r="E484" s="33" t="s">
        <v>177</v>
      </c>
      <c r="F484" s="41">
        <f>F485</f>
        <v>10485812.42</v>
      </c>
      <c r="G484" s="41">
        <f>G485</f>
        <v>5200000</v>
      </c>
      <c r="H484" s="41">
        <f aca="true" t="shared" si="139" ref="H484:J484">H485</f>
        <v>0</v>
      </c>
      <c r="I484" s="41">
        <f t="shared" si="139"/>
        <v>0</v>
      </c>
      <c r="J484" s="41">
        <f t="shared" si="139"/>
        <v>0</v>
      </c>
      <c r="K484" s="34" t="s">
        <v>189</v>
      </c>
      <c r="L484" s="30" t="s">
        <v>190</v>
      </c>
      <c r="M484" s="52" t="s">
        <v>564</v>
      </c>
      <c r="N484" s="55" t="s">
        <v>2405</v>
      </c>
      <c r="O484" s="33" t="s">
        <v>190</v>
      </c>
      <c r="P484" s="33" t="s">
        <v>1324</v>
      </c>
      <c r="Q484" s="35" t="s">
        <v>2044</v>
      </c>
      <c r="R484" s="49">
        <f t="shared" si="127"/>
        <v>15685812.42</v>
      </c>
      <c r="S484" s="48">
        <v>24</v>
      </c>
      <c r="T484" s="48">
        <v>0.1</v>
      </c>
      <c r="U484" s="48" t="s">
        <v>2044</v>
      </c>
      <c r="V484" s="48" t="s">
        <v>2044</v>
      </c>
      <c r="W484" s="49" t="s">
        <v>1740</v>
      </c>
    </row>
    <row r="485" spans="1:23" ht="13.8">
      <c r="A485" s="32" t="s">
        <v>86</v>
      </c>
      <c r="B485" s="30">
        <v>100209</v>
      </c>
      <c r="C485" s="33" t="s">
        <v>113</v>
      </c>
      <c r="D485" s="40" t="s">
        <v>2046</v>
      </c>
      <c r="E485" s="33" t="s">
        <v>177</v>
      </c>
      <c r="F485" s="41">
        <v>10485812.42</v>
      </c>
      <c r="G485" s="41">
        <v>5200000</v>
      </c>
      <c r="H485" s="41">
        <v>0</v>
      </c>
      <c r="I485" s="41">
        <v>0</v>
      </c>
      <c r="J485" s="41">
        <v>0</v>
      </c>
      <c r="K485" s="34" t="s">
        <v>189</v>
      </c>
      <c r="L485" s="30" t="s">
        <v>30</v>
      </c>
      <c r="M485" s="52" t="s">
        <v>565</v>
      </c>
      <c r="N485" s="55" t="s">
        <v>2406</v>
      </c>
      <c r="O485" s="33" t="s">
        <v>30</v>
      </c>
      <c r="P485" s="33" t="s">
        <v>1325</v>
      </c>
      <c r="Q485" s="35" t="s">
        <v>2044</v>
      </c>
      <c r="R485" s="49">
        <f t="shared" si="127"/>
        <v>15685812.42</v>
      </c>
      <c r="S485" s="48">
        <v>0</v>
      </c>
      <c r="T485" s="48">
        <v>10</v>
      </c>
      <c r="U485" s="48" t="s">
        <v>2044</v>
      </c>
      <c r="V485" s="48" t="s">
        <v>2044</v>
      </c>
      <c r="W485" s="49" t="s">
        <v>1740</v>
      </c>
    </row>
    <row r="486" spans="1:23" ht="13.8">
      <c r="A486" s="32" t="s">
        <v>86</v>
      </c>
      <c r="B486" s="30">
        <v>100209</v>
      </c>
      <c r="C486" s="33" t="s">
        <v>113</v>
      </c>
      <c r="D486" s="40" t="s">
        <v>2046</v>
      </c>
      <c r="E486" s="33" t="s">
        <v>177</v>
      </c>
      <c r="F486" s="41">
        <v>0</v>
      </c>
      <c r="G486" s="41">
        <v>0</v>
      </c>
      <c r="H486" s="41">
        <v>0</v>
      </c>
      <c r="I486" s="41">
        <v>0</v>
      </c>
      <c r="J486" s="41">
        <v>0</v>
      </c>
      <c r="K486" s="34" t="s">
        <v>189</v>
      </c>
      <c r="L486" s="30" t="s">
        <v>30</v>
      </c>
      <c r="M486" s="52" t="s">
        <v>1775</v>
      </c>
      <c r="N486" s="55" t="s">
        <v>2407</v>
      </c>
      <c r="O486" s="33" t="s">
        <v>30</v>
      </c>
      <c r="P486" s="33" t="s">
        <v>1927</v>
      </c>
      <c r="Q486" s="35" t="s">
        <v>2044</v>
      </c>
      <c r="R486" s="49">
        <f t="shared" si="127"/>
        <v>0</v>
      </c>
      <c r="S486" s="48">
        <v>0</v>
      </c>
      <c r="T486" s="48">
        <v>0</v>
      </c>
      <c r="U486" s="48" t="s">
        <v>2044</v>
      </c>
      <c r="V486" s="48" t="s">
        <v>2044</v>
      </c>
      <c r="W486" s="49" t="s">
        <v>1740</v>
      </c>
    </row>
    <row r="487" spans="1:23" ht="13.8">
      <c r="A487" s="32" t="s">
        <v>86</v>
      </c>
      <c r="B487" s="30">
        <v>100209</v>
      </c>
      <c r="C487" s="33" t="s">
        <v>113</v>
      </c>
      <c r="D487" s="40" t="s">
        <v>2046</v>
      </c>
      <c r="E487" s="33" t="s">
        <v>144</v>
      </c>
      <c r="F487" s="41">
        <v>0</v>
      </c>
      <c r="G487" s="41">
        <v>0</v>
      </c>
      <c r="H487" s="41">
        <v>0</v>
      </c>
      <c r="I487" s="41">
        <v>0</v>
      </c>
      <c r="J487" s="41">
        <v>0</v>
      </c>
      <c r="K487" s="34" t="s">
        <v>189</v>
      </c>
      <c r="L487" s="30" t="s">
        <v>190</v>
      </c>
      <c r="M487" s="52" t="s">
        <v>566</v>
      </c>
      <c r="N487" s="55" t="s">
        <v>2408</v>
      </c>
      <c r="O487" s="33" t="s">
        <v>190</v>
      </c>
      <c r="P487" s="33" t="s">
        <v>1326</v>
      </c>
      <c r="Q487" s="35" t="s">
        <v>2044</v>
      </c>
      <c r="R487" s="49">
        <f t="shared" si="127"/>
        <v>0</v>
      </c>
      <c r="S487" s="48">
        <v>37.5</v>
      </c>
      <c r="T487" s="48">
        <v>0</v>
      </c>
      <c r="U487" s="48" t="s">
        <v>2044</v>
      </c>
      <c r="V487" s="48" t="s">
        <v>2044</v>
      </c>
      <c r="W487" s="49" t="s">
        <v>1740</v>
      </c>
    </row>
    <row r="488" spans="1:23" ht="13.8">
      <c r="A488" s="32" t="s">
        <v>86</v>
      </c>
      <c r="B488" s="30">
        <v>100209</v>
      </c>
      <c r="C488" s="33" t="s">
        <v>113</v>
      </c>
      <c r="D488" s="40" t="s">
        <v>2046</v>
      </c>
      <c r="E488" s="33" t="s">
        <v>144</v>
      </c>
      <c r="F488" s="41">
        <v>0</v>
      </c>
      <c r="G488" s="41">
        <v>0</v>
      </c>
      <c r="H488" s="41">
        <v>0</v>
      </c>
      <c r="I488" s="41">
        <v>0</v>
      </c>
      <c r="J488" s="41">
        <v>0</v>
      </c>
      <c r="K488" s="34" t="s">
        <v>189</v>
      </c>
      <c r="L488" s="30" t="s">
        <v>30</v>
      </c>
      <c r="M488" s="52" t="s">
        <v>567</v>
      </c>
      <c r="N488" s="55" t="s">
        <v>2409</v>
      </c>
      <c r="O488" s="33" t="s">
        <v>30</v>
      </c>
      <c r="P488" s="33" t="s">
        <v>1327</v>
      </c>
      <c r="Q488" s="35" t="s">
        <v>2044</v>
      </c>
      <c r="R488" s="49">
        <f t="shared" si="127"/>
        <v>0</v>
      </c>
      <c r="S488" s="48">
        <v>37.5</v>
      </c>
      <c r="T488" s="48">
        <v>37.5</v>
      </c>
      <c r="U488" s="48" t="s">
        <v>2044</v>
      </c>
      <c r="V488" s="48" t="s">
        <v>2044</v>
      </c>
      <c r="W488" s="49" t="s">
        <v>1740</v>
      </c>
    </row>
    <row r="489" spans="1:23" ht="13.8">
      <c r="A489" s="32" t="s">
        <v>86</v>
      </c>
      <c r="B489" s="30">
        <v>100209</v>
      </c>
      <c r="C489" s="33" t="s">
        <v>113</v>
      </c>
      <c r="D489" s="40" t="s">
        <v>2046</v>
      </c>
      <c r="E489" s="33" t="s">
        <v>144</v>
      </c>
      <c r="F489" s="41">
        <f aca="true" t="shared" si="140" ref="F489:I489">F490</f>
        <v>8000000</v>
      </c>
      <c r="G489" s="41">
        <f t="shared" si="140"/>
        <v>8000000</v>
      </c>
      <c r="H489" s="41">
        <f t="shared" si="140"/>
        <v>2032806.91</v>
      </c>
      <c r="I489" s="41">
        <f t="shared" si="140"/>
        <v>2032806.91</v>
      </c>
      <c r="J489" s="41">
        <f>J490</f>
        <v>2032806.91</v>
      </c>
      <c r="K489" s="34" t="s">
        <v>189</v>
      </c>
      <c r="L489" s="30" t="s">
        <v>190</v>
      </c>
      <c r="M489" s="52" t="s">
        <v>568</v>
      </c>
      <c r="N489" s="55" t="s">
        <v>2410</v>
      </c>
      <c r="O489" s="33" t="s">
        <v>190</v>
      </c>
      <c r="P489" s="33" t="s">
        <v>1328</v>
      </c>
      <c r="Q489" s="35" t="s">
        <v>2044</v>
      </c>
      <c r="R489" s="49">
        <f t="shared" si="127"/>
        <v>22098420.73</v>
      </c>
      <c r="S489" s="48">
        <v>70</v>
      </c>
      <c r="T489" s="48">
        <v>40.4</v>
      </c>
      <c r="U489" s="48" t="s">
        <v>2044</v>
      </c>
      <c r="V489" s="48" t="s">
        <v>2044</v>
      </c>
      <c r="W489" s="49" t="s">
        <v>1740</v>
      </c>
    </row>
    <row r="490" spans="1:23" ht="13.8">
      <c r="A490" s="32" t="s">
        <v>86</v>
      </c>
      <c r="B490" s="30">
        <v>100209</v>
      </c>
      <c r="C490" s="33" t="s">
        <v>113</v>
      </c>
      <c r="D490" s="40" t="s">
        <v>2046</v>
      </c>
      <c r="E490" s="33" t="s">
        <v>144</v>
      </c>
      <c r="F490" s="41">
        <v>8000000</v>
      </c>
      <c r="G490" s="41">
        <v>8000000</v>
      </c>
      <c r="H490" s="41">
        <v>2032806.91</v>
      </c>
      <c r="I490" s="41">
        <v>2032806.91</v>
      </c>
      <c r="J490" s="41">
        <v>2032806.91</v>
      </c>
      <c r="K490" s="34" t="s">
        <v>189</v>
      </c>
      <c r="L490" s="30" t="s">
        <v>30</v>
      </c>
      <c r="M490" s="52" t="s">
        <v>569</v>
      </c>
      <c r="N490" s="55" t="s">
        <v>2411</v>
      </c>
      <c r="O490" s="33" t="s">
        <v>30</v>
      </c>
      <c r="P490" s="33" t="s">
        <v>1329</v>
      </c>
      <c r="Q490" s="35" t="s">
        <v>2044</v>
      </c>
      <c r="R490" s="49">
        <f t="shared" si="127"/>
        <v>22098420.73</v>
      </c>
      <c r="S490" s="48">
        <v>70</v>
      </c>
      <c r="T490" s="48">
        <v>70</v>
      </c>
      <c r="U490" s="48" t="s">
        <v>2044</v>
      </c>
      <c r="V490" s="48" t="s">
        <v>2044</v>
      </c>
      <c r="W490" s="49" t="s">
        <v>1740</v>
      </c>
    </row>
    <row r="491" spans="1:23" ht="13.8">
      <c r="A491" s="32" t="s">
        <v>86</v>
      </c>
      <c r="B491" s="30">
        <v>100209</v>
      </c>
      <c r="C491" s="33" t="s">
        <v>113</v>
      </c>
      <c r="D491" s="40" t="s">
        <v>2046</v>
      </c>
      <c r="E491" s="33" t="s">
        <v>144</v>
      </c>
      <c r="F491" s="41">
        <f aca="true" t="shared" si="141" ref="F491:I491">F492+F493+F494+F495+F496+F497</f>
        <v>30000000</v>
      </c>
      <c r="G491" s="41">
        <f t="shared" si="141"/>
        <v>99333778.07</v>
      </c>
      <c r="H491" s="41">
        <f t="shared" si="141"/>
        <v>64346265.519999996</v>
      </c>
      <c r="I491" s="41">
        <f t="shared" si="141"/>
        <v>64346265.519999996</v>
      </c>
      <c r="J491" s="41">
        <f>J492+J493+J494+J495+J496+J497</f>
        <v>64346265.519999996</v>
      </c>
      <c r="K491" s="34" t="s">
        <v>189</v>
      </c>
      <c r="L491" s="30" t="s">
        <v>190</v>
      </c>
      <c r="M491" s="52" t="s">
        <v>570</v>
      </c>
      <c r="N491" s="55" t="s">
        <v>2412</v>
      </c>
      <c r="O491" s="33" t="s">
        <v>190</v>
      </c>
      <c r="P491" s="33" t="s">
        <v>1330</v>
      </c>
      <c r="Q491" s="35" t="s">
        <v>2044</v>
      </c>
      <c r="R491" s="49">
        <f t="shared" si="127"/>
        <v>322372574.62999994</v>
      </c>
      <c r="S491" s="48">
        <v>50</v>
      </c>
      <c r="T491" s="48">
        <v>20.67</v>
      </c>
      <c r="U491" s="48" t="s">
        <v>2044</v>
      </c>
      <c r="V491" s="48" t="s">
        <v>2044</v>
      </c>
      <c r="W491" s="49" t="s">
        <v>1740</v>
      </c>
    </row>
    <row r="492" spans="1:23" ht="13.8">
      <c r="A492" s="32" t="s">
        <v>86</v>
      </c>
      <c r="B492" s="30">
        <v>100209</v>
      </c>
      <c r="C492" s="33" t="s">
        <v>113</v>
      </c>
      <c r="D492" s="40" t="s">
        <v>2046</v>
      </c>
      <c r="E492" s="33" t="s">
        <v>144</v>
      </c>
      <c r="F492" s="41">
        <v>0</v>
      </c>
      <c r="G492" s="41">
        <v>112098.09</v>
      </c>
      <c r="H492" s="41">
        <v>0</v>
      </c>
      <c r="I492" s="41">
        <v>0</v>
      </c>
      <c r="J492" s="41">
        <v>0</v>
      </c>
      <c r="K492" s="34" t="s">
        <v>189</v>
      </c>
      <c r="L492" s="30" t="s">
        <v>30</v>
      </c>
      <c r="M492" s="52" t="s">
        <v>113</v>
      </c>
      <c r="N492" s="55" t="s">
        <v>113</v>
      </c>
      <c r="O492" s="33" t="s">
        <v>30</v>
      </c>
      <c r="P492" s="33" t="s">
        <v>1872</v>
      </c>
      <c r="Q492" s="35" t="s">
        <v>2044</v>
      </c>
      <c r="R492" s="49">
        <v>0</v>
      </c>
      <c r="S492" s="48">
        <v>0</v>
      </c>
      <c r="T492" s="48">
        <v>0</v>
      </c>
      <c r="U492" s="48" t="s">
        <v>2044</v>
      </c>
      <c r="V492" s="48" t="s">
        <v>2044</v>
      </c>
      <c r="W492" s="49" t="s">
        <v>1740</v>
      </c>
    </row>
    <row r="493" spans="1:23" ht="13.8">
      <c r="A493" s="32" t="s">
        <v>86</v>
      </c>
      <c r="B493" s="30">
        <v>100209</v>
      </c>
      <c r="C493" s="33" t="s">
        <v>113</v>
      </c>
      <c r="D493" s="40" t="s">
        <v>2046</v>
      </c>
      <c r="E493" s="33" t="s">
        <v>144</v>
      </c>
      <c r="F493" s="41">
        <v>0</v>
      </c>
      <c r="G493" s="41">
        <v>20750996.23</v>
      </c>
      <c r="H493" s="41">
        <v>17150999.88</v>
      </c>
      <c r="I493" s="41">
        <v>17150999.88</v>
      </c>
      <c r="J493" s="41">
        <v>17150999.88</v>
      </c>
      <c r="K493" s="34" t="s">
        <v>189</v>
      </c>
      <c r="L493" s="30" t="s">
        <v>30</v>
      </c>
      <c r="M493" s="52" t="s">
        <v>113</v>
      </c>
      <c r="N493" s="55" t="s">
        <v>113</v>
      </c>
      <c r="O493" s="33" t="s">
        <v>30</v>
      </c>
      <c r="P493" s="33" t="s">
        <v>1872</v>
      </c>
      <c r="Q493" s="35" t="s">
        <v>2044</v>
      </c>
      <c r="R493" s="49">
        <v>0</v>
      </c>
      <c r="S493" s="48">
        <v>0</v>
      </c>
      <c r="T493" s="48">
        <v>0</v>
      </c>
      <c r="U493" s="48" t="s">
        <v>2044</v>
      </c>
      <c r="V493" s="48" t="s">
        <v>2044</v>
      </c>
      <c r="W493" s="49" t="s">
        <v>1740</v>
      </c>
    </row>
    <row r="494" spans="1:23" ht="13.8">
      <c r="A494" s="32" t="s">
        <v>86</v>
      </c>
      <c r="B494" s="30">
        <v>100209</v>
      </c>
      <c r="C494" s="33" t="s">
        <v>113</v>
      </c>
      <c r="D494" s="40" t="s">
        <v>2046</v>
      </c>
      <c r="E494" s="33" t="s">
        <v>144</v>
      </c>
      <c r="F494" s="41">
        <v>0</v>
      </c>
      <c r="G494" s="41">
        <v>2982016.23</v>
      </c>
      <c r="H494" s="41">
        <v>0</v>
      </c>
      <c r="I494" s="41">
        <v>0</v>
      </c>
      <c r="J494" s="41">
        <v>0</v>
      </c>
      <c r="K494" s="34" t="s">
        <v>189</v>
      </c>
      <c r="L494" s="30" t="s">
        <v>30</v>
      </c>
      <c r="M494" s="52" t="s">
        <v>113</v>
      </c>
      <c r="N494" s="55" t="s">
        <v>113</v>
      </c>
      <c r="O494" s="33" t="s">
        <v>30</v>
      </c>
      <c r="P494" s="33" t="s">
        <v>1872</v>
      </c>
      <c r="Q494" s="35" t="s">
        <v>2044</v>
      </c>
      <c r="R494" s="49">
        <v>0</v>
      </c>
      <c r="S494" s="48">
        <v>0</v>
      </c>
      <c r="T494" s="48">
        <v>0</v>
      </c>
      <c r="U494" s="48" t="s">
        <v>2044</v>
      </c>
      <c r="V494" s="48" t="s">
        <v>2044</v>
      </c>
      <c r="W494" s="49" t="s">
        <v>1740</v>
      </c>
    </row>
    <row r="495" spans="1:23" ht="13.8">
      <c r="A495" s="32" t="s">
        <v>86</v>
      </c>
      <c r="B495" s="30">
        <v>100209</v>
      </c>
      <c r="C495" s="33" t="s">
        <v>113</v>
      </c>
      <c r="D495" s="40" t="s">
        <v>2046</v>
      </c>
      <c r="E495" s="33" t="s">
        <v>144</v>
      </c>
      <c r="F495" s="41">
        <v>0</v>
      </c>
      <c r="G495" s="41">
        <v>35043106.8</v>
      </c>
      <c r="H495" s="41">
        <v>28381194.19</v>
      </c>
      <c r="I495" s="41">
        <v>28381194.19</v>
      </c>
      <c r="J495" s="41">
        <v>28381194.19</v>
      </c>
      <c r="K495" s="34" t="s">
        <v>189</v>
      </c>
      <c r="L495" s="30" t="s">
        <v>30</v>
      </c>
      <c r="M495" s="52" t="s">
        <v>113</v>
      </c>
      <c r="N495" s="55" t="s">
        <v>113</v>
      </c>
      <c r="O495" s="33" t="s">
        <v>30</v>
      </c>
      <c r="P495" s="33" t="s">
        <v>1872</v>
      </c>
      <c r="Q495" s="35" t="s">
        <v>2044</v>
      </c>
      <c r="R495" s="49">
        <v>0</v>
      </c>
      <c r="S495" s="48">
        <v>0</v>
      </c>
      <c r="T495" s="48">
        <v>0</v>
      </c>
      <c r="U495" s="48" t="s">
        <v>2044</v>
      </c>
      <c r="V495" s="48" t="s">
        <v>2044</v>
      </c>
      <c r="W495" s="49" t="s">
        <v>1740</v>
      </c>
    </row>
    <row r="496" spans="1:23" ht="13.8">
      <c r="A496" s="32" t="s">
        <v>86</v>
      </c>
      <c r="B496" s="30">
        <v>100209</v>
      </c>
      <c r="C496" s="33" t="s">
        <v>113</v>
      </c>
      <c r="D496" s="40" t="s">
        <v>2046</v>
      </c>
      <c r="E496" s="33" t="s">
        <v>144</v>
      </c>
      <c r="F496" s="41">
        <v>30000000</v>
      </c>
      <c r="G496" s="41">
        <v>30000000</v>
      </c>
      <c r="H496" s="41">
        <v>10885777.98</v>
      </c>
      <c r="I496" s="41">
        <v>10885777.98</v>
      </c>
      <c r="J496" s="41">
        <v>10885777.98</v>
      </c>
      <c r="K496" s="34" t="s">
        <v>189</v>
      </c>
      <c r="L496" s="30" t="s">
        <v>30</v>
      </c>
      <c r="M496" s="52" t="s">
        <v>571</v>
      </c>
      <c r="N496" s="55" t="s">
        <v>2413</v>
      </c>
      <c r="O496" s="33" t="s">
        <v>30</v>
      </c>
      <c r="P496" s="33" t="s">
        <v>1331</v>
      </c>
      <c r="Q496" s="35" t="s">
        <v>2044</v>
      </c>
      <c r="R496" s="49">
        <f t="shared" si="127"/>
        <v>92657333.94000001</v>
      </c>
      <c r="S496" s="48">
        <v>50</v>
      </c>
      <c r="T496" s="48">
        <v>50</v>
      </c>
      <c r="U496" s="48" t="s">
        <v>2044</v>
      </c>
      <c r="V496" s="48" t="s">
        <v>2044</v>
      </c>
      <c r="W496" s="49" t="s">
        <v>1740</v>
      </c>
    </row>
    <row r="497" spans="1:23" ht="13.8">
      <c r="A497" s="32" t="s">
        <v>86</v>
      </c>
      <c r="B497" s="30">
        <v>100209</v>
      </c>
      <c r="C497" s="33" t="s">
        <v>113</v>
      </c>
      <c r="D497" s="40" t="s">
        <v>2046</v>
      </c>
      <c r="E497" s="33" t="s">
        <v>144</v>
      </c>
      <c r="F497" s="41">
        <v>0</v>
      </c>
      <c r="G497" s="41">
        <v>10445560.719999999</v>
      </c>
      <c r="H497" s="41">
        <v>7928293.470000001</v>
      </c>
      <c r="I497" s="41">
        <v>7928293.470000001</v>
      </c>
      <c r="J497" s="41">
        <v>7928293.470000001</v>
      </c>
      <c r="K497" s="34" t="s">
        <v>189</v>
      </c>
      <c r="L497" s="30" t="s">
        <v>30</v>
      </c>
      <c r="M497" s="52" t="s">
        <v>194</v>
      </c>
      <c r="N497" s="55" t="s">
        <v>2049</v>
      </c>
      <c r="O497" s="33" t="s">
        <v>30</v>
      </c>
      <c r="P497" s="33" t="s">
        <v>1071</v>
      </c>
      <c r="Q497" s="35" t="s">
        <v>2044</v>
      </c>
      <c r="R497" s="49">
        <f t="shared" si="127"/>
        <v>34230441.129999995</v>
      </c>
      <c r="S497" s="48">
        <v>40</v>
      </c>
      <c r="T497" s="48">
        <v>100</v>
      </c>
      <c r="U497" s="48" t="s">
        <v>2044</v>
      </c>
      <c r="V497" s="48" t="s">
        <v>2044</v>
      </c>
      <c r="W497" s="49" t="s">
        <v>1740</v>
      </c>
    </row>
    <row r="498" spans="1:23" ht="13.8">
      <c r="A498" s="32" t="s">
        <v>86</v>
      </c>
      <c r="B498" s="30">
        <v>100209</v>
      </c>
      <c r="C498" s="33" t="s">
        <v>113</v>
      </c>
      <c r="D498" s="40" t="s">
        <v>2046</v>
      </c>
      <c r="E498" s="33" t="s">
        <v>144</v>
      </c>
      <c r="F498" s="41">
        <f aca="true" t="shared" si="142" ref="F498:I498">F499+F500+F501+F502</f>
        <v>0</v>
      </c>
      <c r="G498" s="41">
        <f t="shared" si="142"/>
        <v>4509703.89</v>
      </c>
      <c r="H498" s="41">
        <f t="shared" si="142"/>
        <v>3372448.2199999997</v>
      </c>
      <c r="I498" s="41">
        <f t="shared" si="142"/>
        <v>3372448.2199999997</v>
      </c>
      <c r="J498" s="41">
        <f>J499+J500+J501+J502</f>
        <v>3372448.2199999997</v>
      </c>
      <c r="K498" s="34" t="s">
        <v>189</v>
      </c>
      <c r="L498" s="30" t="s">
        <v>190</v>
      </c>
      <c r="M498" s="52" t="s">
        <v>572</v>
      </c>
      <c r="N498" s="55" t="s">
        <v>2414</v>
      </c>
      <c r="O498" s="33" t="s">
        <v>190</v>
      </c>
      <c r="P498" s="33" t="s">
        <v>1332</v>
      </c>
      <c r="Q498" s="35" t="s">
        <v>2044</v>
      </c>
      <c r="R498" s="49">
        <f t="shared" si="127"/>
        <v>14627048.549999997</v>
      </c>
      <c r="S498" s="48">
        <v>60</v>
      </c>
      <c r="T498" s="48">
        <v>26.06</v>
      </c>
      <c r="U498" s="48" t="s">
        <v>2044</v>
      </c>
      <c r="V498" s="48" t="s">
        <v>2044</v>
      </c>
      <c r="W498" s="49" t="s">
        <v>1740</v>
      </c>
    </row>
    <row r="499" spans="1:23" ht="13.8">
      <c r="A499" s="32" t="s">
        <v>86</v>
      </c>
      <c r="B499" s="30">
        <v>100209</v>
      </c>
      <c r="C499" s="33" t="s">
        <v>113</v>
      </c>
      <c r="D499" s="40" t="s">
        <v>2046</v>
      </c>
      <c r="E499" s="33" t="s">
        <v>144</v>
      </c>
      <c r="F499" s="41">
        <v>0</v>
      </c>
      <c r="G499" s="41">
        <v>882056.86</v>
      </c>
      <c r="H499" s="41">
        <v>882056.85</v>
      </c>
      <c r="I499" s="41">
        <v>882056.85</v>
      </c>
      <c r="J499" s="41">
        <v>882056.85</v>
      </c>
      <c r="K499" s="34" t="s">
        <v>189</v>
      </c>
      <c r="L499" s="30" t="s">
        <v>30</v>
      </c>
      <c r="M499" s="52" t="s">
        <v>113</v>
      </c>
      <c r="N499" s="55" t="s">
        <v>113</v>
      </c>
      <c r="O499" s="33" t="s">
        <v>30</v>
      </c>
      <c r="P499" s="33" t="s">
        <v>1872</v>
      </c>
      <c r="Q499" s="35" t="s">
        <v>2044</v>
      </c>
      <c r="R499" s="49">
        <v>0</v>
      </c>
      <c r="S499" s="48">
        <v>0</v>
      </c>
      <c r="T499" s="48">
        <v>0</v>
      </c>
      <c r="U499" s="48" t="s">
        <v>2044</v>
      </c>
      <c r="V499" s="48" t="s">
        <v>2044</v>
      </c>
      <c r="W499" s="49" t="s">
        <v>1740</v>
      </c>
    </row>
    <row r="500" spans="1:23" ht="13.8">
      <c r="A500" s="32" t="s">
        <v>86</v>
      </c>
      <c r="B500" s="30">
        <v>100209</v>
      </c>
      <c r="C500" s="33" t="s">
        <v>113</v>
      </c>
      <c r="D500" s="40" t="s">
        <v>2046</v>
      </c>
      <c r="E500" s="33" t="s">
        <v>144</v>
      </c>
      <c r="F500" s="41">
        <v>0</v>
      </c>
      <c r="G500" s="41">
        <v>1157.62</v>
      </c>
      <c r="H500" s="41">
        <v>0</v>
      </c>
      <c r="I500" s="41">
        <v>0</v>
      </c>
      <c r="J500" s="41">
        <v>0</v>
      </c>
      <c r="K500" s="34" t="s">
        <v>189</v>
      </c>
      <c r="L500" s="30" t="s">
        <v>30</v>
      </c>
      <c r="M500" s="52" t="s">
        <v>113</v>
      </c>
      <c r="N500" s="55" t="s">
        <v>113</v>
      </c>
      <c r="O500" s="33" t="s">
        <v>30</v>
      </c>
      <c r="P500" s="33" t="s">
        <v>1872</v>
      </c>
      <c r="Q500" s="35" t="s">
        <v>2044</v>
      </c>
      <c r="R500" s="49">
        <v>0</v>
      </c>
      <c r="S500" s="48">
        <v>0</v>
      </c>
      <c r="T500" s="48">
        <v>0</v>
      </c>
      <c r="U500" s="48" t="s">
        <v>2044</v>
      </c>
      <c r="V500" s="48" t="s">
        <v>2044</v>
      </c>
      <c r="W500" s="49" t="s">
        <v>1740</v>
      </c>
    </row>
    <row r="501" spans="1:23" ht="13.8">
      <c r="A501" s="32" t="s">
        <v>86</v>
      </c>
      <c r="B501" s="30">
        <v>100209</v>
      </c>
      <c r="C501" s="33" t="s">
        <v>113</v>
      </c>
      <c r="D501" s="40" t="s">
        <v>2046</v>
      </c>
      <c r="E501" s="33" t="s">
        <v>144</v>
      </c>
      <c r="F501" s="41">
        <v>0</v>
      </c>
      <c r="G501" s="41">
        <v>2736769.02</v>
      </c>
      <c r="H501" s="41">
        <v>2310049.55</v>
      </c>
      <c r="I501" s="41">
        <v>2310049.55</v>
      </c>
      <c r="J501" s="41">
        <v>2310049.55</v>
      </c>
      <c r="K501" s="34" t="s">
        <v>189</v>
      </c>
      <c r="L501" s="30" t="s">
        <v>30</v>
      </c>
      <c r="M501" s="52" t="s">
        <v>573</v>
      </c>
      <c r="N501" s="55" t="s">
        <v>2415</v>
      </c>
      <c r="O501" s="33" t="s">
        <v>30</v>
      </c>
      <c r="P501" s="33" t="s">
        <v>1333</v>
      </c>
      <c r="Q501" s="35" t="s">
        <v>2044</v>
      </c>
      <c r="R501" s="49">
        <f t="shared" si="127"/>
        <v>9666917.67</v>
      </c>
      <c r="S501" s="48">
        <v>60</v>
      </c>
      <c r="T501" s="48">
        <v>60</v>
      </c>
      <c r="U501" s="48" t="s">
        <v>2044</v>
      </c>
      <c r="V501" s="48" t="s">
        <v>2044</v>
      </c>
      <c r="W501" s="49" t="s">
        <v>1740</v>
      </c>
    </row>
    <row r="502" spans="1:23" ht="13.8">
      <c r="A502" s="32" t="s">
        <v>86</v>
      </c>
      <c r="B502" s="30">
        <v>100209</v>
      </c>
      <c r="C502" s="33" t="s">
        <v>113</v>
      </c>
      <c r="D502" s="40" t="s">
        <v>2046</v>
      </c>
      <c r="E502" s="33" t="s">
        <v>159</v>
      </c>
      <c r="F502" s="41">
        <v>0</v>
      </c>
      <c r="G502" s="41">
        <v>889720.39</v>
      </c>
      <c r="H502" s="41">
        <v>180341.82</v>
      </c>
      <c r="I502" s="41">
        <v>180341.82</v>
      </c>
      <c r="J502" s="41">
        <v>180341.82</v>
      </c>
      <c r="K502" s="34" t="s">
        <v>189</v>
      </c>
      <c r="L502" s="30" t="s">
        <v>30</v>
      </c>
      <c r="M502" s="52" t="s">
        <v>1776</v>
      </c>
      <c r="N502" s="55" t="s">
        <v>2049</v>
      </c>
      <c r="O502" s="33" t="s">
        <v>30</v>
      </c>
      <c r="P502" s="33" t="s">
        <v>1071</v>
      </c>
      <c r="Q502" s="35" t="s">
        <v>2044</v>
      </c>
      <c r="R502" s="49">
        <f t="shared" si="127"/>
        <v>1430745.85</v>
      </c>
      <c r="S502" s="48">
        <v>100</v>
      </c>
      <c r="T502" s="48">
        <v>20.26</v>
      </c>
      <c r="U502" s="48" t="s">
        <v>2044</v>
      </c>
      <c r="V502" s="48" t="s">
        <v>2044</v>
      </c>
      <c r="W502" s="49" t="s">
        <v>1740</v>
      </c>
    </row>
    <row r="503" spans="1:23" ht="13.8">
      <c r="A503" s="32" t="s">
        <v>86</v>
      </c>
      <c r="B503" s="30">
        <v>100210</v>
      </c>
      <c r="C503" s="33" t="s">
        <v>114</v>
      </c>
      <c r="D503" s="40" t="s">
        <v>2047</v>
      </c>
      <c r="E503" s="33" t="s">
        <v>144</v>
      </c>
      <c r="F503" s="41">
        <v>5625000</v>
      </c>
      <c r="G503" s="41">
        <f>G504</f>
        <v>91893800.51</v>
      </c>
      <c r="H503" s="41">
        <f aca="true" t="shared" si="143" ref="H503:J503">H504</f>
        <v>30072500</v>
      </c>
      <c r="I503" s="41">
        <f t="shared" si="143"/>
        <v>30072500</v>
      </c>
      <c r="J503" s="41">
        <f t="shared" si="143"/>
        <v>30072500</v>
      </c>
      <c r="K503" s="34" t="s">
        <v>189</v>
      </c>
      <c r="L503" s="30" t="s">
        <v>27</v>
      </c>
      <c r="M503" s="52" t="s">
        <v>574</v>
      </c>
      <c r="N503" s="55" t="s">
        <v>574</v>
      </c>
      <c r="O503" s="33" t="s">
        <v>27</v>
      </c>
      <c r="P503" s="33" t="s">
        <v>1334</v>
      </c>
      <c r="Q503" s="35" t="s">
        <v>2044</v>
      </c>
      <c r="R503" s="47">
        <v>0</v>
      </c>
      <c r="S503" s="48">
        <v>0</v>
      </c>
      <c r="T503" s="48">
        <v>0</v>
      </c>
      <c r="U503" s="48" t="s">
        <v>2044</v>
      </c>
      <c r="V503" s="48" t="s">
        <v>2044</v>
      </c>
      <c r="W503" s="49" t="s">
        <v>1740</v>
      </c>
    </row>
    <row r="504" spans="1:23" ht="13.8">
      <c r="A504" s="32" t="s">
        <v>86</v>
      </c>
      <c r="B504" s="30">
        <v>100210</v>
      </c>
      <c r="C504" s="33" t="s">
        <v>114</v>
      </c>
      <c r="D504" s="40" t="s">
        <v>2047</v>
      </c>
      <c r="E504" s="33" t="s">
        <v>144</v>
      </c>
      <c r="F504" s="41">
        <f>F505+F510+F512+F516</f>
        <v>5625000</v>
      </c>
      <c r="G504" s="41">
        <f>G505+G510+G512+G516</f>
        <v>91893800.51</v>
      </c>
      <c r="H504" s="41">
        <f aca="true" t="shared" si="144" ref="H504:I504">H505+H510+H512+H516</f>
        <v>30072500</v>
      </c>
      <c r="I504" s="41">
        <f t="shared" si="144"/>
        <v>30072500</v>
      </c>
      <c r="J504" s="41">
        <f>J505+J510+J512+J516</f>
        <v>30072500</v>
      </c>
      <c r="K504" s="34" t="s">
        <v>189</v>
      </c>
      <c r="L504" s="30" t="s">
        <v>191</v>
      </c>
      <c r="M504" s="52" t="s">
        <v>574</v>
      </c>
      <c r="N504" s="55" t="s">
        <v>574</v>
      </c>
      <c r="O504" s="33" t="s">
        <v>191</v>
      </c>
      <c r="P504" s="33" t="s">
        <v>1334</v>
      </c>
      <c r="Q504" s="35" t="s">
        <v>2044</v>
      </c>
      <c r="R504" s="47">
        <v>0</v>
      </c>
      <c r="S504" s="48">
        <v>0</v>
      </c>
      <c r="T504" s="48">
        <v>0</v>
      </c>
      <c r="U504" s="48" t="s">
        <v>2044</v>
      </c>
      <c r="V504" s="48" t="s">
        <v>2044</v>
      </c>
      <c r="W504" s="49" t="s">
        <v>1740</v>
      </c>
    </row>
    <row r="505" spans="1:23" ht="13.8">
      <c r="A505" s="32" t="s">
        <v>86</v>
      </c>
      <c r="B505" s="30">
        <v>100210</v>
      </c>
      <c r="C505" s="33" t="s">
        <v>114</v>
      </c>
      <c r="D505" s="40" t="s">
        <v>2047</v>
      </c>
      <c r="E505" s="33" t="s">
        <v>144</v>
      </c>
      <c r="F505" s="41">
        <f aca="true" t="shared" si="145" ref="F505:I505">F506+F507+F508+F509</f>
        <v>0</v>
      </c>
      <c r="G505" s="41">
        <f t="shared" si="145"/>
        <v>19157674.150000002</v>
      </c>
      <c r="H505" s="41">
        <f t="shared" si="145"/>
        <v>9184773.91</v>
      </c>
      <c r="I505" s="41">
        <f t="shared" si="145"/>
        <v>9184773.91</v>
      </c>
      <c r="J505" s="41">
        <f>J506+J507+J508+J509</f>
        <v>9184773.91</v>
      </c>
      <c r="K505" s="34" t="s">
        <v>189</v>
      </c>
      <c r="L505" s="30" t="s">
        <v>190</v>
      </c>
      <c r="M505" s="52" t="s">
        <v>574</v>
      </c>
      <c r="N505" s="55" t="s">
        <v>2416</v>
      </c>
      <c r="O505" s="33" t="s">
        <v>190</v>
      </c>
      <c r="P505" s="33" t="s">
        <v>1334</v>
      </c>
      <c r="Q505" s="35" t="s">
        <v>2044</v>
      </c>
      <c r="R505" s="49">
        <f t="shared" si="127"/>
        <v>46711995.879999995</v>
      </c>
      <c r="S505" s="48">
        <v>57.18000000000001</v>
      </c>
      <c r="T505" s="48">
        <v>4.300000000000001</v>
      </c>
      <c r="U505" s="48" t="s">
        <v>2044</v>
      </c>
      <c r="V505" s="48" t="s">
        <v>2044</v>
      </c>
      <c r="W505" s="49" t="s">
        <v>1740</v>
      </c>
    </row>
    <row r="506" spans="1:23" ht="13.8">
      <c r="A506" s="32" t="s">
        <v>86</v>
      </c>
      <c r="B506" s="30">
        <v>100210</v>
      </c>
      <c r="C506" s="33" t="s">
        <v>114</v>
      </c>
      <c r="D506" s="40" t="s">
        <v>2047</v>
      </c>
      <c r="E506" s="33" t="s">
        <v>144</v>
      </c>
      <c r="F506" s="41">
        <v>0</v>
      </c>
      <c r="G506" s="41">
        <v>939542.66</v>
      </c>
      <c r="H506" s="41">
        <v>773047.01</v>
      </c>
      <c r="I506" s="41">
        <v>773047.01</v>
      </c>
      <c r="J506" s="41">
        <v>773047.01</v>
      </c>
      <c r="K506" s="34" t="s">
        <v>189</v>
      </c>
      <c r="L506" s="30" t="s">
        <v>30</v>
      </c>
      <c r="M506" s="52" t="s">
        <v>575</v>
      </c>
      <c r="N506" s="55" t="s">
        <v>2417</v>
      </c>
      <c r="O506" s="33" t="s">
        <v>30</v>
      </c>
      <c r="P506" s="33" t="s">
        <v>1335</v>
      </c>
      <c r="Q506" s="35" t="s">
        <v>2044</v>
      </c>
      <c r="R506" s="49">
        <f t="shared" si="127"/>
        <v>3258683.6899999995</v>
      </c>
      <c r="S506" s="48">
        <v>57.18000000000001</v>
      </c>
      <c r="T506" s="48">
        <v>57.18000000000001</v>
      </c>
      <c r="U506" s="48" t="s">
        <v>2044</v>
      </c>
      <c r="V506" s="48" t="s">
        <v>2044</v>
      </c>
      <c r="W506" s="49" t="s">
        <v>1740</v>
      </c>
    </row>
    <row r="507" spans="1:23" ht="13.8">
      <c r="A507" s="32" t="s">
        <v>86</v>
      </c>
      <c r="B507" s="30">
        <v>100210</v>
      </c>
      <c r="C507" s="33" t="s">
        <v>114</v>
      </c>
      <c r="D507" s="40" t="s">
        <v>2047</v>
      </c>
      <c r="E507" s="33" t="s">
        <v>156</v>
      </c>
      <c r="F507" s="41">
        <v>0</v>
      </c>
      <c r="G507" s="41">
        <v>18052319.07</v>
      </c>
      <c r="H507" s="41">
        <v>8411726.9</v>
      </c>
      <c r="I507" s="41">
        <v>8411726.9</v>
      </c>
      <c r="J507" s="41">
        <v>8411726.9</v>
      </c>
      <c r="K507" s="34" t="s">
        <v>189</v>
      </c>
      <c r="L507" s="30" t="s">
        <v>30</v>
      </c>
      <c r="M507" s="52" t="s">
        <v>194</v>
      </c>
      <c r="N507" s="55" t="s">
        <v>2049</v>
      </c>
      <c r="O507" s="33" t="s">
        <v>30</v>
      </c>
      <c r="P507" s="33" t="s">
        <v>1071</v>
      </c>
      <c r="Q507" s="35" t="s">
        <v>2044</v>
      </c>
      <c r="R507" s="49">
        <f t="shared" si="127"/>
        <v>43287499.769999996</v>
      </c>
      <c r="S507" s="48">
        <v>40</v>
      </c>
      <c r="T507" s="48">
        <v>40</v>
      </c>
      <c r="U507" s="48" t="s">
        <v>2044</v>
      </c>
      <c r="V507" s="48" t="s">
        <v>2044</v>
      </c>
      <c r="W507" s="49" t="s">
        <v>1740</v>
      </c>
    </row>
    <row r="508" spans="1:23" ht="13.8">
      <c r="A508" s="32" t="s">
        <v>86</v>
      </c>
      <c r="B508" s="30">
        <v>100210</v>
      </c>
      <c r="C508" s="33" t="s">
        <v>114</v>
      </c>
      <c r="D508" s="40" t="s">
        <v>2047</v>
      </c>
      <c r="E508" s="33" t="s">
        <v>156</v>
      </c>
      <c r="F508" s="41">
        <v>0</v>
      </c>
      <c r="G508" s="41">
        <v>165812.42</v>
      </c>
      <c r="H508" s="41">
        <v>0</v>
      </c>
      <c r="I508" s="41">
        <v>0</v>
      </c>
      <c r="J508" s="41">
        <v>0</v>
      </c>
      <c r="K508" s="34" t="s">
        <v>189</v>
      </c>
      <c r="L508" s="30" t="s">
        <v>30</v>
      </c>
      <c r="M508" s="52" t="s">
        <v>1777</v>
      </c>
      <c r="N508" s="55" t="s">
        <v>2418</v>
      </c>
      <c r="O508" s="33" t="s">
        <v>30</v>
      </c>
      <c r="P508" s="33" t="s">
        <v>1169</v>
      </c>
      <c r="Q508" s="35" t="s">
        <v>2044</v>
      </c>
      <c r="R508" s="49">
        <f t="shared" si="127"/>
        <v>165812.42</v>
      </c>
      <c r="S508" s="48">
        <v>0</v>
      </c>
      <c r="T508" s="48">
        <v>0</v>
      </c>
      <c r="U508" s="48" t="s">
        <v>2044</v>
      </c>
      <c r="V508" s="48" t="s">
        <v>2044</v>
      </c>
      <c r="W508" s="49" t="s">
        <v>1740</v>
      </c>
    </row>
    <row r="509" spans="1:23" ht="13.8">
      <c r="A509" s="32" t="s">
        <v>86</v>
      </c>
      <c r="B509" s="30">
        <v>100210</v>
      </c>
      <c r="C509" s="33" t="s">
        <v>114</v>
      </c>
      <c r="D509" s="40" t="s">
        <v>2047</v>
      </c>
      <c r="E509" s="33" t="s">
        <v>156</v>
      </c>
      <c r="F509" s="41">
        <v>0</v>
      </c>
      <c r="G509" s="41">
        <v>0</v>
      </c>
      <c r="H509" s="41">
        <v>0</v>
      </c>
      <c r="I509" s="41">
        <v>0</v>
      </c>
      <c r="J509" s="41">
        <v>0</v>
      </c>
      <c r="K509" s="34" t="s">
        <v>189</v>
      </c>
      <c r="L509" s="30" t="s">
        <v>30</v>
      </c>
      <c r="M509" s="52" t="s">
        <v>576</v>
      </c>
      <c r="N509" s="55" t="s">
        <v>2049</v>
      </c>
      <c r="O509" s="33" t="s">
        <v>30</v>
      </c>
      <c r="P509" s="33" t="s">
        <v>1928</v>
      </c>
      <c r="Q509" s="35" t="s">
        <v>2044</v>
      </c>
      <c r="R509" s="49">
        <f t="shared" si="127"/>
        <v>0</v>
      </c>
      <c r="S509" s="48">
        <v>40</v>
      </c>
      <c r="T509" s="48">
        <v>60</v>
      </c>
      <c r="U509" s="48" t="s">
        <v>2044</v>
      </c>
      <c r="V509" s="48" t="s">
        <v>2044</v>
      </c>
      <c r="W509" s="49" t="s">
        <v>1740</v>
      </c>
    </row>
    <row r="510" spans="1:23" ht="13.8">
      <c r="A510" s="32" t="s">
        <v>86</v>
      </c>
      <c r="B510" s="30">
        <v>100210</v>
      </c>
      <c r="C510" s="33" t="s">
        <v>114</v>
      </c>
      <c r="D510" s="40" t="s">
        <v>2047</v>
      </c>
      <c r="E510" s="33" t="s">
        <v>144</v>
      </c>
      <c r="F510" s="41">
        <f aca="true" t="shared" si="146" ref="F510:I510">F511</f>
        <v>5000000</v>
      </c>
      <c r="G510" s="41">
        <f t="shared" si="146"/>
        <v>5000000</v>
      </c>
      <c r="H510" s="41">
        <f t="shared" si="146"/>
        <v>2128034.25</v>
      </c>
      <c r="I510" s="41">
        <f t="shared" si="146"/>
        <v>2128034.25</v>
      </c>
      <c r="J510" s="41">
        <f>J511</f>
        <v>2128034.25</v>
      </c>
      <c r="K510" s="34" t="s">
        <v>189</v>
      </c>
      <c r="L510" s="30" t="s">
        <v>190</v>
      </c>
      <c r="M510" s="52" t="s">
        <v>577</v>
      </c>
      <c r="N510" s="55" t="s">
        <v>2419</v>
      </c>
      <c r="O510" s="33" t="s">
        <v>190</v>
      </c>
      <c r="P510" s="33" t="s">
        <v>1336</v>
      </c>
      <c r="Q510" s="35" t="s">
        <v>2044</v>
      </c>
      <c r="R510" s="49">
        <f t="shared" si="127"/>
        <v>16384102.75</v>
      </c>
      <c r="S510" s="48">
        <v>56.06</v>
      </c>
      <c r="T510" s="48">
        <v>3.49</v>
      </c>
      <c r="U510" s="48" t="s">
        <v>2044</v>
      </c>
      <c r="V510" s="48" t="s">
        <v>2044</v>
      </c>
      <c r="W510" s="49" t="s">
        <v>1740</v>
      </c>
    </row>
    <row r="511" spans="1:23" ht="13.8">
      <c r="A511" s="32" t="s">
        <v>86</v>
      </c>
      <c r="B511" s="30">
        <v>100210</v>
      </c>
      <c r="C511" s="33" t="s">
        <v>114</v>
      </c>
      <c r="D511" s="40" t="s">
        <v>2047</v>
      </c>
      <c r="E511" s="33" t="s">
        <v>144</v>
      </c>
      <c r="F511" s="41">
        <v>5000000</v>
      </c>
      <c r="G511" s="41">
        <v>5000000</v>
      </c>
      <c r="H511" s="41">
        <v>2128034.25</v>
      </c>
      <c r="I511" s="41">
        <v>2128034.25</v>
      </c>
      <c r="J511" s="41">
        <v>2128034.25</v>
      </c>
      <c r="K511" s="34" t="s">
        <v>189</v>
      </c>
      <c r="L511" s="30" t="s">
        <v>30</v>
      </c>
      <c r="M511" s="52" t="s">
        <v>578</v>
      </c>
      <c r="N511" s="55" t="s">
        <v>2420</v>
      </c>
      <c r="O511" s="33" t="s">
        <v>30</v>
      </c>
      <c r="P511" s="33" t="s">
        <v>1337</v>
      </c>
      <c r="Q511" s="35" t="s">
        <v>2044</v>
      </c>
      <c r="R511" s="49">
        <f t="shared" si="127"/>
        <v>16384102.75</v>
      </c>
      <c r="S511" s="48">
        <v>56.06</v>
      </c>
      <c r="T511" s="48">
        <v>56.06</v>
      </c>
      <c r="U511" s="48" t="s">
        <v>2044</v>
      </c>
      <c r="V511" s="48" t="s">
        <v>2044</v>
      </c>
      <c r="W511" s="49" t="s">
        <v>1740</v>
      </c>
    </row>
    <row r="512" spans="1:23" ht="13.8">
      <c r="A512" s="32" t="s">
        <v>86</v>
      </c>
      <c r="B512" s="30">
        <v>100210</v>
      </c>
      <c r="C512" s="33" t="s">
        <v>114</v>
      </c>
      <c r="D512" s="40" t="s">
        <v>2047</v>
      </c>
      <c r="E512" s="33" t="s">
        <v>144</v>
      </c>
      <c r="F512" s="41">
        <f>F513+F514+F515</f>
        <v>625000</v>
      </c>
      <c r="G512" s="41">
        <f>G513+G514+G515</f>
        <v>12625000</v>
      </c>
      <c r="H512" s="41">
        <f aca="true" t="shared" si="147" ref="H512:J512">H513+H514+H515</f>
        <v>625000</v>
      </c>
      <c r="I512" s="41">
        <f t="shared" si="147"/>
        <v>625000</v>
      </c>
      <c r="J512" s="41">
        <f t="shared" si="147"/>
        <v>625000</v>
      </c>
      <c r="K512" s="34" t="s">
        <v>189</v>
      </c>
      <c r="L512" s="30" t="s">
        <v>190</v>
      </c>
      <c r="M512" s="52" t="s">
        <v>579</v>
      </c>
      <c r="N512" s="55" t="s">
        <v>2421</v>
      </c>
      <c r="O512" s="33" t="s">
        <v>190</v>
      </c>
      <c r="P512" s="33" t="s">
        <v>1338</v>
      </c>
      <c r="Q512" s="35" t="s">
        <v>2044</v>
      </c>
      <c r="R512" s="49">
        <f t="shared" si="127"/>
        <v>15125000</v>
      </c>
      <c r="S512" s="48">
        <v>71.44</v>
      </c>
      <c r="T512" s="48">
        <v>71.44</v>
      </c>
      <c r="U512" s="48" t="s">
        <v>2044</v>
      </c>
      <c r="V512" s="48" t="s">
        <v>2044</v>
      </c>
      <c r="W512" s="49" t="s">
        <v>1740</v>
      </c>
    </row>
    <row r="513" spans="1:23" ht="13.8">
      <c r="A513" s="32" t="s">
        <v>87</v>
      </c>
      <c r="B513" s="30">
        <v>100210</v>
      </c>
      <c r="C513" s="33" t="s">
        <v>114</v>
      </c>
      <c r="D513" s="40" t="s">
        <v>2047</v>
      </c>
      <c r="E513" s="33" t="s">
        <v>178</v>
      </c>
      <c r="F513" s="41">
        <v>625000</v>
      </c>
      <c r="G513" s="41">
        <v>625000</v>
      </c>
      <c r="H513" s="41">
        <v>625000</v>
      </c>
      <c r="I513" s="41">
        <v>625000</v>
      </c>
      <c r="J513" s="41">
        <v>625000</v>
      </c>
      <c r="K513" s="34" t="s">
        <v>189</v>
      </c>
      <c r="L513" s="30" t="s">
        <v>30</v>
      </c>
      <c r="M513" s="52" t="s">
        <v>580</v>
      </c>
      <c r="N513" s="55" t="s">
        <v>2422</v>
      </c>
      <c r="O513" s="33" t="s">
        <v>30</v>
      </c>
      <c r="P513" s="33" t="s">
        <v>1339</v>
      </c>
      <c r="Q513" s="35" t="s">
        <v>2044</v>
      </c>
      <c r="R513" s="49">
        <f t="shared" si="127"/>
        <v>3125000</v>
      </c>
      <c r="S513" s="48">
        <v>71.44</v>
      </c>
      <c r="T513" s="48">
        <v>71.44</v>
      </c>
      <c r="U513" s="48" t="s">
        <v>2044</v>
      </c>
      <c r="V513" s="48" t="s">
        <v>2044</v>
      </c>
      <c r="W513" s="49" t="s">
        <v>1740</v>
      </c>
    </row>
    <row r="514" spans="1:23" ht="13.8">
      <c r="A514" s="32" t="s">
        <v>86</v>
      </c>
      <c r="B514" s="30">
        <v>100210</v>
      </c>
      <c r="C514" s="33" t="s">
        <v>114</v>
      </c>
      <c r="D514" s="40" t="s">
        <v>2047</v>
      </c>
      <c r="E514" s="33" t="s">
        <v>178</v>
      </c>
      <c r="F514" s="41">
        <v>0</v>
      </c>
      <c r="G514" s="41">
        <v>12000000</v>
      </c>
      <c r="H514" s="41">
        <v>0</v>
      </c>
      <c r="I514" s="41">
        <v>0</v>
      </c>
      <c r="J514" s="41">
        <v>0</v>
      </c>
      <c r="K514" s="34" t="s">
        <v>189</v>
      </c>
      <c r="L514" s="30" t="s">
        <v>30</v>
      </c>
      <c r="M514" s="52" t="s">
        <v>581</v>
      </c>
      <c r="N514" s="55" t="s">
        <v>2423</v>
      </c>
      <c r="O514" s="33" t="s">
        <v>30</v>
      </c>
      <c r="P514" s="33" t="s">
        <v>1340</v>
      </c>
      <c r="Q514" s="35" t="s">
        <v>2044</v>
      </c>
      <c r="R514" s="49">
        <f t="shared" si="127"/>
        <v>12000000</v>
      </c>
      <c r="S514" s="48">
        <v>71.44</v>
      </c>
      <c r="T514" s="48">
        <v>71.44</v>
      </c>
      <c r="U514" s="48" t="s">
        <v>2044</v>
      </c>
      <c r="V514" s="48" t="s">
        <v>2044</v>
      </c>
      <c r="W514" s="49" t="s">
        <v>1740</v>
      </c>
    </row>
    <row r="515" spans="1:23" ht="13.8">
      <c r="A515" s="32" t="s">
        <v>86</v>
      </c>
      <c r="B515" s="30">
        <v>100210</v>
      </c>
      <c r="C515" s="33" t="s">
        <v>114</v>
      </c>
      <c r="D515" s="40" t="s">
        <v>2047</v>
      </c>
      <c r="E515" s="33" t="s">
        <v>155</v>
      </c>
      <c r="F515" s="41">
        <v>0</v>
      </c>
      <c r="G515" s="41">
        <v>0</v>
      </c>
      <c r="H515" s="41">
        <v>0</v>
      </c>
      <c r="I515" s="41">
        <v>0</v>
      </c>
      <c r="J515" s="41">
        <v>0</v>
      </c>
      <c r="K515" s="34" t="s">
        <v>189</v>
      </c>
      <c r="L515" s="30" t="s">
        <v>30</v>
      </c>
      <c r="M515" s="52" t="s">
        <v>582</v>
      </c>
      <c r="N515" s="55" t="s">
        <v>2424</v>
      </c>
      <c r="O515" s="33" t="s">
        <v>30</v>
      </c>
      <c r="P515" s="33" t="s">
        <v>1341</v>
      </c>
      <c r="Q515" s="35" t="s">
        <v>2044</v>
      </c>
      <c r="R515" s="49">
        <f t="shared" si="127"/>
        <v>0</v>
      </c>
      <c r="S515" s="48">
        <v>70</v>
      </c>
      <c r="T515" s="48">
        <v>70</v>
      </c>
      <c r="U515" s="48" t="s">
        <v>2044</v>
      </c>
      <c r="V515" s="48" t="s">
        <v>2044</v>
      </c>
      <c r="W515" s="49" t="s">
        <v>1740</v>
      </c>
    </row>
    <row r="516" spans="1:23" ht="13.8">
      <c r="A516" s="32" t="s">
        <v>86</v>
      </c>
      <c r="B516" s="30">
        <v>100210</v>
      </c>
      <c r="C516" s="33" t="s">
        <v>114</v>
      </c>
      <c r="D516" s="40" t="s">
        <v>2047</v>
      </c>
      <c r="E516" s="33" t="s">
        <v>144</v>
      </c>
      <c r="F516" s="41">
        <f>F517+F518+F519</f>
        <v>0</v>
      </c>
      <c r="G516" s="41">
        <f>G517+G518+G519</f>
        <v>55111126.36</v>
      </c>
      <c r="H516" s="41">
        <f aca="true" t="shared" si="148" ref="H516:J516">H517+H518+H519</f>
        <v>18134691.84</v>
      </c>
      <c r="I516" s="41">
        <f t="shared" si="148"/>
        <v>18134691.84</v>
      </c>
      <c r="J516" s="41">
        <f t="shared" si="148"/>
        <v>18134691.84</v>
      </c>
      <c r="K516" s="34" t="s">
        <v>189</v>
      </c>
      <c r="L516" s="30" t="s">
        <v>190</v>
      </c>
      <c r="M516" s="52" t="s">
        <v>583</v>
      </c>
      <c r="N516" s="55" t="s">
        <v>2425</v>
      </c>
      <c r="O516" s="33" t="s">
        <v>190</v>
      </c>
      <c r="P516" s="33" t="s">
        <v>1342</v>
      </c>
      <c r="Q516" s="35" t="s">
        <v>2044</v>
      </c>
      <c r="R516" s="49">
        <f aca="true" t="shared" si="149" ref="R516">SUM(F516:K516)</f>
        <v>109515201.88000001</v>
      </c>
      <c r="S516" s="48">
        <v>66.66</v>
      </c>
      <c r="T516" s="48">
        <v>7.05</v>
      </c>
      <c r="U516" s="48" t="s">
        <v>2044</v>
      </c>
      <c r="V516" s="48" t="s">
        <v>2044</v>
      </c>
      <c r="W516" s="49" t="s">
        <v>1740</v>
      </c>
    </row>
    <row r="517" spans="1:23" ht="13.8">
      <c r="A517" s="32" t="s">
        <v>86</v>
      </c>
      <c r="B517" s="30">
        <v>100210</v>
      </c>
      <c r="C517" s="33" t="s">
        <v>114</v>
      </c>
      <c r="D517" s="40" t="s">
        <v>2047</v>
      </c>
      <c r="E517" s="33" t="s">
        <v>144</v>
      </c>
      <c r="F517" s="41">
        <v>0</v>
      </c>
      <c r="G517" s="41">
        <v>9199999.58</v>
      </c>
      <c r="H517" s="41">
        <v>6403850.37</v>
      </c>
      <c r="I517" s="41">
        <v>6403850.37</v>
      </c>
      <c r="J517" s="41">
        <v>6403850.37</v>
      </c>
      <c r="K517" s="34" t="s">
        <v>189</v>
      </c>
      <c r="L517" s="30" t="s">
        <v>30</v>
      </c>
      <c r="M517" s="52" t="s">
        <v>583</v>
      </c>
      <c r="N517" s="55" t="s">
        <v>583</v>
      </c>
      <c r="O517" s="33" t="s">
        <v>30</v>
      </c>
      <c r="P517" s="33" t="s">
        <v>1342</v>
      </c>
      <c r="Q517" s="35" t="s">
        <v>2044</v>
      </c>
      <c r="R517" s="49">
        <f t="shared" si="127"/>
        <v>28411550.69</v>
      </c>
      <c r="S517" s="48">
        <v>66.66</v>
      </c>
      <c r="T517" s="48">
        <v>7.05</v>
      </c>
      <c r="U517" s="48" t="s">
        <v>2044</v>
      </c>
      <c r="V517" s="48" t="s">
        <v>2044</v>
      </c>
      <c r="W517" s="49" t="s">
        <v>1740</v>
      </c>
    </row>
    <row r="518" spans="1:23" ht="13.8">
      <c r="A518" s="32" t="s">
        <v>86</v>
      </c>
      <c r="B518" s="30">
        <v>100210</v>
      </c>
      <c r="C518" s="33" t="s">
        <v>114</v>
      </c>
      <c r="D518" s="40" t="s">
        <v>2047</v>
      </c>
      <c r="E518" s="33" t="s">
        <v>144</v>
      </c>
      <c r="F518" s="41">
        <v>0</v>
      </c>
      <c r="G518" s="41">
        <v>21130622.24</v>
      </c>
      <c r="H518" s="41">
        <v>618710.51</v>
      </c>
      <c r="I518" s="41">
        <v>618710.51</v>
      </c>
      <c r="J518" s="41">
        <v>618710.51</v>
      </c>
      <c r="K518" s="34" t="s">
        <v>189</v>
      </c>
      <c r="L518" s="30" t="s">
        <v>30</v>
      </c>
      <c r="M518" s="52" t="s">
        <v>584</v>
      </c>
      <c r="N518" s="55" t="s">
        <v>2426</v>
      </c>
      <c r="O518" s="33" t="s">
        <v>30</v>
      </c>
      <c r="P518" s="33" t="s">
        <v>1343</v>
      </c>
      <c r="Q518" s="35" t="s">
        <v>2044</v>
      </c>
      <c r="R518" s="49">
        <f t="shared" si="127"/>
        <v>22986753.770000003</v>
      </c>
      <c r="S518" s="48">
        <v>60</v>
      </c>
      <c r="T518" s="48">
        <v>55</v>
      </c>
      <c r="U518" s="48" t="s">
        <v>2044</v>
      </c>
      <c r="V518" s="48" t="s">
        <v>2044</v>
      </c>
      <c r="W518" s="49" t="s">
        <v>1740</v>
      </c>
    </row>
    <row r="519" spans="1:23" ht="13.8">
      <c r="A519" s="32" t="s">
        <v>86</v>
      </c>
      <c r="B519" s="30">
        <v>100210</v>
      </c>
      <c r="C519" s="33" t="s">
        <v>114</v>
      </c>
      <c r="D519" s="40" t="s">
        <v>2047</v>
      </c>
      <c r="E519" s="33" t="s">
        <v>156</v>
      </c>
      <c r="F519" s="41">
        <v>0</v>
      </c>
      <c r="G519" s="41">
        <v>24780504.54</v>
      </c>
      <c r="H519" s="41">
        <v>11112130.96</v>
      </c>
      <c r="I519" s="41">
        <v>11112130.96</v>
      </c>
      <c r="J519" s="41">
        <v>11112130.96</v>
      </c>
      <c r="K519" s="34" t="s">
        <v>189</v>
      </c>
      <c r="L519" s="30" t="s">
        <v>30</v>
      </c>
      <c r="M519" s="52" t="s">
        <v>585</v>
      </c>
      <c r="N519" s="55" t="s">
        <v>2427</v>
      </c>
      <c r="O519" s="33" t="s">
        <v>30</v>
      </c>
      <c r="P519" s="33" t="s">
        <v>1071</v>
      </c>
      <c r="Q519" s="35" t="s">
        <v>2044</v>
      </c>
      <c r="R519" s="49">
        <f t="shared" si="127"/>
        <v>58116897.42</v>
      </c>
      <c r="S519" s="48">
        <v>20</v>
      </c>
      <c r="T519" s="48">
        <v>42</v>
      </c>
      <c r="U519" s="48" t="s">
        <v>2044</v>
      </c>
      <c r="V519" s="48" t="s">
        <v>2044</v>
      </c>
      <c r="W519" s="49" t="s">
        <v>1740</v>
      </c>
    </row>
    <row r="520" spans="1:23" ht="13.8">
      <c r="A520" s="32" t="s">
        <v>86</v>
      </c>
      <c r="B520" s="30">
        <v>100211</v>
      </c>
      <c r="C520" s="33" t="s">
        <v>115</v>
      </c>
      <c r="D520" s="40" t="s">
        <v>2047</v>
      </c>
      <c r="E520" s="33" t="s">
        <v>144</v>
      </c>
      <c r="F520" s="41">
        <v>28000000</v>
      </c>
      <c r="G520" s="41">
        <v>41922573.61</v>
      </c>
      <c r="H520" s="41">
        <v>4949178.31</v>
      </c>
      <c r="I520" s="41">
        <v>4949178.31</v>
      </c>
      <c r="J520" s="41">
        <v>4949178.31</v>
      </c>
      <c r="K520" s="34" t="s">
        <v>189</v>
      </c>
      <c r="L520" s="30" t="s">
        <v>27</v>
      </c>
      <c r="M520" s="52" t="s">
        <v>586</v>
      </c>
      <c r="N520" s="55" t="s">
        <v>586</v>
      </c>
      <c r="O520" s="33" t="s">
        <v>27</v>
      </c>
      <c r="P520" s="33" t="s">
        <v>1344</v>
      </c>
      <c r="Q520" s="35" t="s">
        <v>2044</v>
      </c>
      <c r="R520" s="47">
        <v>0</v>
      </c>
      <c r="S520" s="48">
        <v>0</v>
      </c>
      <c r="T520" s="48">
        <v>0</v>
      </c>
      <c r="U520" s="48" t="s">
        <v>2044</v>
      </c>
      <c r="V520" s="48" t="s">
        <v>2044</v>
      </c>
      <c r="W520" s="49" t="s">
        <v>1740</v>
      </c>
    </row>
    <row r="521" spans="1:23" ht="13.8">
      <c r="A521" s="32" t="s">
        <v>86</v>
      </c>
      <c r="B521" s="30">
        <v>100211</v>
      </c>
      <c r="C521" s="33" t="s">
        <v>115</v>
      </c>
      <c r="D521" s="40" t="s">
        <v>2047</v>
      </c>
      <c r="E521" s="33" t="s">
        <v>144</v>
      </c>
      <c r="F521" s="41">
        <v>28000000</v>
      </c>
      <c r="G521" s="41">
        <v>41922573.61</v>
      </c>
      <c r="H521" s="41">
        <v>4949178.31</v>
      </c>
      <c r="I521" s="41">
        <v>4949178.31</v>
      </c>
      <c r="J521" s="41">
        <v>4949178.31</v>
      </c>
      <c r="K521" s="34" t="s">
        <v>189</v>
      </c>
      <c r="L521" s="30" t="s">
        <v>191</v>
      </c>
      <c r="M521" s="52" t="s">
        <v>586</v>
      </c>
      <c r="N521" s="55" t="s">
        <v>586</v>
      </c>
      <c r="O521" s="33" t="s">
        <v>191</v>
      </c>
      <c r="P521" s="33" t="s">
        <v>1344</v>
      </c>
      <c r="Q521" s="35" t="s">
        <v>2044</v>
      </c>
      <c r="R521" s="47">
        <v>0</v>
      </c>
      <c r="S521" s="48">
        <v>0</v>
      </c>
      <c r="T521" s="48">
        <v>0</v>
      </c>
      <c r="U521" s="48" t="s">
        <v>2044</v>
      </c>
      <c r="V521" s="48" t="s">
        <v>2044</v>
      </c>
      <c r="W521" s="49" t="s">
        <v>1740</v>
      </c>
    </row>
    <row r="522" spans="1:23" ht="13.8">
      <c r="A522" s="32" t="s">
        <v>86</v>
      </c>
      <c r="B522" s="30">
        <v>100211</v>
      </c>
      <c r="C522" s="33" t="s">
        <v>115</v>
      </c>
      <c r="D522" s="40" t="s">
        <v>2047</v>
      </c>
      <c r="E522" s="33" t="s">
        <v>144</v>
      </c>
      <c r="F522" s="41">
        <f>F523+F524</f>
        <v>20000000</v>
      </c>
      <c r="G522" s="41">
        <f aca="true" t="shared" si="150" ref="G522:J522">G523+G524</f>
        <v>3575733.25</v>
      </c>
      <c r="H522" s="41">
        <f t="shared" si="150"/>
        <v>1473145.72</v>
      </c>
      <c r="I522" s="41">
        <f t="shared" si="150"/>
        <v>1473145.72</v>
      </c>
      <c r="J522" s="41">
        <f t="shared" si="150"/>
        <v>1473145.72</v>
      </c>
      <c r="K522" s="34" t="s">
        <v>189</v>
      </c>
      <c r="L522" s="30" t="s">
        <v>190</v>
      </c>
      <c r="M522" s="52" t="s">
        <v>586</v>
      </c>
      <c r="N522" s="55" t="s">
        <v>2428</v>
      </c>
      <c r="O522" s="33" t="s">
        <v>190</v>
      </c>
      <c r="P522" s="33" t="s">
        <v>1344</v>
      </c>
      <c r="Q522" s="35" t="s">
        <v>2044</v>
      </c>
      <c r="R522" s="49">
        <f t="shared" si="127"/>
        <v>27995170.409999996</v>
      </c>
      <c r="S522" s="48">
        <v>45.33</v>
      </c>
      <c r="T522" s="48">
        <v>35.46</v>
      </c>
      <c r="U522" s="48" t="s">
        <v>2044</v>
      </c>
      <c r="V522" s="48" t="s">
        <v>2044</v>
      </c>
      <c r="W522" s="49" t="s">
        <v>1740</v>
      </c>
    </row>
    <row r="523" spans="1:23" ht="13.8">
      <c r="A523" s="32" t="s">
        <v>86</v>
      </c>
      <c r="B523" s="30">
        <v>100211</v>
      </c>
      <c r="C523" s="33" t="s">
        <v>115</v>
      </c>
      <c r="D523" s="40" t="s">
        <v>2047</v>
      </c>
      <c r="E523" s="33" t="s">
        <v>144</v>
      </c>
      <c r="F523" s="41">
        <v>20000000</v>
      </c>
      <c r="G523" s="41">
        <v>0</v>
      </c>
      <c r="H523" s="41">
        <v>0</v>
      </c>
      <c r="I523" s="41">
        <v>0</v>
      </c>
      <c r="J523" s="41">
        <v>0</v>
      </c>
      <c r="K523" s="34" t="s">
        <v>189</v>
      </c>
      <c r="L523" s="30" t="s">
        <v>30</v>
      </c>
      <c r="M523" s="52" t="s">
        <v>587</v>
      </c>
      <c r="N523" s="55" t="s">
        <v>2429</v>
      </c>
      <c r="O523" s="33" t="s">
        <v>30</v>
      </c>
      <c r="P523" s="33" t="s">
        <v>1345</v>
      </c>
      <c r="Q523" s="35" t="s">
        <v>2044</v>
      </c>
      <c r="R523" s="49">
        <f t="shared" si="127"/>
        <v>20000000</v>
      </c>
      <c r="S523" s="48">
        <v>45.33</v>
      </c>
      <c r="T523" s="48">
        <v>45.33</v>
      </c>
      <c r="U523" s="48" t="s">
        <v>2044</v>
      </c>
      <c r="V523" s="48" t="s">
        <v>2044</v>
      </c>
      <c r="W523" s="49" t="s">
        <v>1740</v>
      </c>
    </row>
    <row r="524" spans="1:23" ht="13.8">
      <c r="A524" s="32" t="s">
        <v>86</v>
      </c>
      <c r="B524" s="30">
        <v>100211</v>
      </c>
      <c r="C524" s="33" t="s">
        <v>115</v>
      </c>
      <c r="D524" s="40" t="s">
        <v>2047</v>
      </c>
      <c r="E524" s="33" t="s">
        <v>144</v>
      </c>
      <c r="F524" s="41">
        <v>0</v>
      </c>
      <c r="G524" s="41">
        <v>3575733.25</v>
      </c>
      <c r="H524" s="41">
        <v>1473145.72</v>
      </c>
      <c r="I524" s="41">
        <v>1473145.72</v>
      </c>
      <c r="J524" s="41">
        <v>1473145.72</v>
      </c>
      <c r="K524" s="34" t="s">
        <v>189</v>
      </c>
      <c r="L524" s="30" t="s">
        <v>30</v>
      </c>
      <c r="M524" s="52" t="s">
        <v>588</v>
      </c>
      <c r="N524" s="55" t="s">
        <v>2430</v>
      </c>
      <c r="O524" s="33" t="s">
        <v>30</v>
      </c>
      <c r="P524" s="33" t="s">
        <v>1929</v>
      </c>
      <c r="Q524" s="35" t="s">
        <v>2044</v>
      </c>
      <c r="R524" s="49">
        <f t="shared" si="127"/>
        <v>7995170.409999999</v>
      </c>
      <c r="S524" s="48">
        <v>50</v>
      </c>
      <c r="T524" s="48">
        <v>30</v>
      </c>
      <c r="U524" s="48" t="s">
        <v>2044</v>
      </c>
      <c r="V524" s="48" t="s">
        <v>2044</v>
      </c>
      <c r="W524" s="49" t="s">
        <v>1740</v>
      </c>
    </row>
    <row r="525" spans="1:23" ht="13.8">
      <c r="A525" s="32" t="s">
        <v>86</v>
      </c>
      <c r="B525" s="30">
        <v>100211</v>
      </c>
      <c r="C525" s="33" t="s">
        <v>115</v>
      </c>
      <c r="D525" s="40" t="s">
        <v>2047</v>
      </c>
      <c r="E525" s="33" t="s">
        <v>144</v>
      </c>
      <c r="F525" s="41">
        <f>F526</f>
        <v>8000000</v>
      </c>
      <c r="G525" s="41">
        <f aca="true" t="shared" si="151" ref="G525:J525">G526</f>
        <v>28000000</v>
      </c>
      <c r="H525" s="41">
        <f t="shared" si="151"/>
        <v>3476032.59</v>
      </c>
      <c r="I525" s="41">
        <f t="shared" si="151"/>
        <v>3476032.59</v>
      </c>
      <c r="J525" s="41">
        <f t="shared" si="151"/>
        <v>3476032.59</v>
      </c>
      <c r="K525" s="34" t="s">
        <v>189</v>
      </c>
      <c r="L525" s="30" t="s">
        <v>190</v>
      </c>
      <c r="M525" s="52" t="s">
        <v>589</v>
      </c>
      <c r="N525" s="55" t="s">
        <v>2431</v>
      </c>
      <c r="O525" s="33" t="s">
        <v>190</v>
      </c>
      <c r="P525" s="33" t="s">
        <v>1346</v>
      </c>
      <c r="Q525" s="35" t="s">
        <v>2044</v>
      </c>
      <c r="R525" s="49">
        <f t="shared" si="127"/>
        <v>46428097.77000001</v>
      </c>
      <c r="S525" s="48">
        <v>30.439999999999998</v>
      </c>
      <c r="T525" s="48">
        <v>28.03</v>
      </c>
      <c r="U525" s="48" t="s">
        <v>2044</v>
      </c>
      <c r="V525" s="48" t="s">
        <v>2044</v>
      </c>
      <c r="W525" s="49" t="s">
        <v>1740</v>
      </c>
    </row>
    <row r="526" spans="1:23" ht="13.8">
      <c r="A526" s="32" t="s">
        <v>86</v>
      </c>
      <c r="B526" s="30">
        <v>100211</v>
      </c>
      <c r="C526" s="33" t="s">
        <v>115</v>
      </c>
      <c r="D526" s="40" t="s">
        <v>2047</v>
      </c>
      <c r="E526" s="33" t="s">
        <v>144</v>
      </c>
      <c r="F526" s="41">
        <v>8000000</v>
      </c>
      <c r="G526" s="41">
        <v>28000000</v>
      </c>
      <c r="H526" s="41">
        <v>3476032.59</v>
      </c>
      <c r="I526" s="41">
        <v>3476032.59</v>
      </c>
      <c r="J526" s="41">
        <v>3476032.59</v>
      </c>
      <c r="K526" s="34" t="s">
        <v>189</v>
      </c>
      <c r="L526" s="30" t="s">
        <v>30</v>
      </c>
      <c r="M526" s="52" t="s">
        <v>590</v>
      </c>
      <c r="N526" s="55" t="s">
        <v>2432</v>
      </c>
      <c r="O526" s="33" t="s">
        <v>30</v>
      </c>
      <c r="P526" s="33" t="s">
        <v>1347</v>
      </c>
      <c r="Q526" s="35" t="s">
        <v>2044</v>
      </c>
      <c r="R526" s="49">
        <f t="shared" si="127"/>
        <v>46428097.77000001</v>
      </c>
      <c r="S526" s="48">
        <v>100</v>
      </c>
      <c r="T526" s="48">
        <v>100</v>
      </c>
      <c r="U526" s="48" t="s">
        <v>2044</v>
      </c>
      <c r="V526" s="48" t="s">
        <v>2044</v>
      </c>
      <c r="W526" s="49" t="s">
        <v>1740</v>
      </c>
    </row>
    <row r="527" spans="1:23" ht="13.8">
      <c r="A527" s="32" t="s">
        <v>86</v>
      </c>
      <c r="B527" s="30">
        <v>100211</v>
      </c>
      <c r="C527" s="33" t="s">
        <v>115</v>
      </c>
      <c r="D527" s="40" t="s">
        <v>2047</v>
      </c>
      <c r="E527" s="33" t="s">
        <v>178</v>
      </c>
      <c r="F527" s="41">
        <f>F528+F529+F530</f>
        <v>0</v>
      </c>
      <c r="G527" s="41">
        <f aca="true" t="shared" si="152" ref="G527:J527">G528+G529+G530</f>
        <v>10346840.360000001</v>
      </c>
      <c r="H527" s="41">
        <f t="shared" si="152"/>
        <v>0</v>
      </c>
      <c r="I527" s="41">
        <f t="shared" si="152"/>
        <v>0</v>
      </c>
      <c r="J527" s="41">
        <f t="shared" si="152"/>
        <v>0</v>
      </c>
      <c r="K527" s="34" t="s">
        <v>189</v>
      </c>
      <c r="L527" s="30" t="s">
        <v>190</v>
      </c>
      <c r="M527" s="52" t="s">
        <v>591</v>
      </c>
      <c r="N527" s="55" t="s">
        <v>2433</v>
      </c>
      <c r="O527" s="33" t="s">
        <v>190</v>
      </c>
      <c r="P527" s="33" t="s">
        <v>1348</v>
      </c>
      <c r="Q527" s="35" t="s">
        <v>2044</v>
      </c>
      <c r="R527" s="49">
        <f t="shared" si="127"/>
        <v>10346840.360000001</v>
      </c>
      <c r="S527" s="48">
        <v>72</v>
      </c>
      <c r="T527" s="48">
        <v>74.29</v>
      </c>
      <c r="U527" s="48" t="s">
        <v>2044</v>
      </c>
      <c r="V527" s="48" t="s">
        <v>2044</v>
      </c>
      <c r="W527" s="49" t="s">
        <v>1740</v>
      </c>
    </row>
    <row r="528" spans="1:23" ht="13.8">
      <c r="A528" s="32" t="s">
        <v>87</v>
      </c>
      <c r="B528" s="30">
        <v>100211</v>
      </c>
      <c r="C528" s="33" t="s">
        <v>115</v>
      </c>
      <c r="D528" s="40" t="s">
        <v>2047</v>
      </c>
      <c r="E528" s="33" t="s">
        <v>178</v>
      </c>
      <c r="F528" s="41">
        <v>0</v>
      </c>
      <c r="G528" s="41">
        <v>908906.4</v>
      </c>
      <c r="H528" s="41">
        <v>0</v>
      </c>
      <c r="I528" s="41">
        <v>0</v>
      </c>
      <c r="J528" s="41">
        <v>0</v>
      </c>
      <c r="K528" s="34" t="s">
        <v>189</v>
      </c>
      <c r="L528" s="30" t="s">
        <v>30</v>
      </c>
      <c r="M528" s="52" t="s">
        <v>592</v>
      </c>
      <c r="N528" s="55" t="s">
        <v>2434</v>
      </c>
      <c r="O528" s="33" t="s">
        <v>30</v>
      </c>
      <c r="P528" s="33" t="s">
        <v>1930</v>
      </c>
      <c r="Q528" s="35" t="s">
        <v>2044</v>
      </c>
      <c r="R528" s="49">
        <f t="shared" si="127"/>
        <v>908906.4</v>
      </c>
      <c r="S528" s="48">
        <v>72</v>
      </c>
      <c r="T528" s="48">
        <v>78.86</v>
      </c>
      <c r="U528" s="48" t="s">
        <v>2044</v>
      </c>
      <c r="V528" s="48" t="s">
        <v>2044</v>
      </c>
      <c r="W528" s="49" t="s">
        <v>1740</v>
      </c>
    </row>
    <row r="529" spans="1:23" ht="13.8">
      <c r="A529" s="32" t="s">
        <v>86</v>
      </c>
      <c r="B529" s="30">
        <v>100211</v>
      </c>
      <c r="C529" s="33" t="s">
        <v>115</v>
      </c>
      <c r="D529" s="40" t="s">
        <v>2047</v>
      </c>
      <c r="E529" s="33" t="s">
        <v>178</v>
      </c>
      <c r="F529" s="41">
        <v>0</v>
      </c>
      <c r="G529" s="41">
        <v>9437933.96</v>
      </c>
      <c r="H529" s="41">
        <v>0</v>
      </c>
      <c r="I529" s="41">
        <v>0</v>
      </c>
      <c r="J529" s="41">
        <v>0</v>
      </c>
      <c r="K529" s="34" t="s">
        <v>189</v>
      </c>
      <c r="L529" s="30" t="s">
        <v>30</v>
      </c>
      <c r="M529" s="52" t="s">
        <v>593</v>
      </c>
      <c r="N529" s="55" t="s">
        <v>2435</v>
      </c>
      <c r="O529" s="33" t="s">
        <v>30</v>
      </c>
      <c r="P529" s="33" t="s">
        <v>1349</v>
      </c>
      <c r="Q529" s="35" t="s">
        <v>2044</v>
      </c>
      <c r="R529" s="49">
        <f aca="true" t="shared" si="153" ref="R529:R601">SUM(F529:K529)</f>
        <v>9437933.96</v>
      </c>
      <c r="S529" s="48">
        <v>72</v>
      </c>
      <c r="T529" s="48">
        <v>48</v>
      </c>
      <c r="U529" s="48" t="s">
        <v>2044</v>
      </c>
      <c r="V529" s="48" t="s">
        <v>2044</v>
      </c>
      <c r="W529" s="49" t="s">
        <v>1740</v>
      </c>
    </row>
    <row r="530" spans="1:23" ht="13.8">
      <c r="A530" s="32" t="s">
        <v>86</v>
      </c>
      <c r="B530" s="30">
        <v>100211</v>
      </c>
      <c r="C530" s="33" t="s">
        <v>115</v>
      </c>
      <c r="D530" s="40" t="s">
        <v>2047</v>
      </c>
      <c r="E530" s="33" t="s">
        <v>178</v>
      </c>
      <c r="F530" s="41">
        <v>0</v>
      </c>
      <c r="G530" s="41">
        <v>0</v>
      </c>
      <c r="H530" s="41">
        <v>0</v>
      </c>
      <c r="I530" s="41">
        <v>0</v>
      </c>
      <c r="J530" s="41">
        <v>0</v>
      </c>
      <c r="K530" s="34" t="s">
        <v>189</v>
      </c>
      <c r="L530" s="30" t="s">
        <v>30</v>
      </c>
      <c r="M530" s="52" t="s">
        <v>594</v>
      </c>
      <c r="N530" s="55" t="s">
        <v>2436</v>
      </c>
      <c r="O530" s="33" t="s">
        <v>30</v>
      </c>
      <c r="P530" s="33" t="s">
        <v>1350</v>
      </c>
      <c r="Q530" s="35" t="s">
        <v>2044</v>
      </c>
      <c r="R530" s="49">
        <f t="shared" si="153"/>
        <v>0</v>
      </c>
      <c r="S530" s="48">
        <v>72</v>
      </c>
      <c r="T530" s="48">
        <v>95</v>
      </c>
      <c r="U530" s="48" t="s">
        <v>2044</v>
      </c>
      <c r="V530" s="48" t="s">
        <v>2044</v>
      </c>
      <c r="W530" s="49" t="s">
        <v>1740</v>
      </c>
    </row>
    <row r="531" spans="1:23" ht="13.8">
      <c r="A531" s="32" t="s">
        <v>86</v>
      </c>
      <c r="B531" s="30">
        <v>100212</v>
      </c>
      <c r="C531" s="33" t="s">
        <v>116</v>
      </c>
      <c r="D531" s="33" t="s">
        <v>2048</v>
      </c>
      <c r="E531" s="33" t="s">
        <v>178</v>
      </c>
      <c r="F531" s="41">
        <f>F532</f>
        <v>26507841</v>
      </c>
      <c r="G531" s="41">
        <f aca="true" t="shared" si="154" ref="G531:J531">G532</f>
        <v>52881634.9</v>
      </c>
      <c r="H531" s="41">
        <f t="shared" si="154"/>
        <v>17016457.48</v>
      </c>
      <c r="I531" s="41">
        <f t="shared" si="154"/>
        <v>17016457.48</v>
      </c>
      <c r="J531" s="41">
        <f t="shared" si="154"/>
        <v>17016457.48</v>
      </c>
      <c r="K531" s="34" t="s">
        <v>189</v>
      </c>
      <c r="L531" s="30" t="s">
        <v>27</v>
      </c>
      <c r="M531" s="52" t="s">
        <v>1778</v>
      </c>
      <c r="N531" s="55" t="s">
        <v>1778</v>
      </c>
      <c r="O531" s="33" t="s">
        <v>27</v>
      </c>
      <c r="P531" s="33" t="s">
        <v>1931</v>
      </c>
      <c r="Q531" s="35" t="s">
        <v>2044</v>
      </c>
      <c r="R531" s="47">
        <v>0</v>
      </c>
      <c r="S531" s="48">
        <v>0</v>
      </c>
      <c r="T531" s="48">
        <v>0</v>
      </c>
      <c r="U531" s="48" t="s">
        <v>2044</v>
      </c>
      <c r="V531" s="48" t="s">
        <v>2044</v>
      </c>
      <c r="W531" s="49" t="s">
        <v>1740</v>
      </c>
    </row>
    <row r="532" spans="1:23" ht="13.8">
      <c r="A532" s="32" t="s">
        <v>86</v>
      </c>
      <c r="B532" s="30">
        <v>100212</v>
      </c>
      <c r="C532" s="33" t="s">
        <v>116</v>
      </c>
      <c r="D532" s="33" t="s">
        <v>2048</v>
      </c>
      <c r="E532" s="33" t="s">
        <v>178</v>
      </c>
      <c r="F532" s="41">
        <f>F533+F544+F549+F561</f>
        <v>26507841</v>
      </c>
      <c r="G532" s="41">
        <f aca="true" t="shared" si="155" ref="G532:J532">G533+G544+G549+G561</f>
        <v>52881634.9</v>
      </c>
      <c r="H532" s="41">
        <f>H533+H544+H549+H561</f>
        <v>17016457.48</v>
      </c>
      <c r="I532" s="41">
        <f t="shared" si="155"/>
        <v>17016457.48</v>
      </c>
      <c r="J532" s="41">
        <f t="shared" si="155"/>
        <v>17016457.48</v>
      </c>
      <c r="K532" s="34" t="s">
        <v>189</v>
      </c>
      <c r="L532" s="30" t="s">
        <v>191</v>
      </c>
      <c r="M532" s="52" t="s">
        <v>595</v>
      </c>
      <c r="N532" s="55" t="s">
        <v>2437</v>
      </c>
      <c r="O532" s="33" t="s">
        <v>191</v>
      </c>
      <c r="P532" s="33" t="s">
        <v>1351</v>
      </c>
      <c r="Q532" s="35" t="s">
        <v>2044</v>
      </c>
      <c r="R532" s="47">
        <v>0</v>
      </c>
      <c r="S532" s="48">
        <v>0</v>
      </c>
      <c r="T532" s="48">
        <v>0</v>
      </c>
      <c r="U532" s="48" t="s">
        <v>2044</v>
      </c>
      <c r="V532" s="48" t="s">
        <v>2044</v>
      </c>
      <c r="W532" s="49" t="s">
        <v>1741</v>
      </c>
    </row>
    <row r="533" spans="1:23" ht="13.8">
      <c r="A533" s="32" t="s">
        <v>86</v>
      </c>
      <c r="B533" s="30">
        <v>100212</v>
      </c>
      <c r="C533" s="33" t="s">
        <v>116</v>
      </c>
      <c r="D533" s="33" t="s">
        <v>2048</v>
      </c>
      <c r="E533" s="33" t="s">
        <v>178</v>
      </c>
      <c r="F533" s="41">
        <f aca="true" t="shared" si="156" ref="F533:I533">F537+F538+F539</f>
        <v>0</v>
      </c>
      <c r="G533" s="41">
        <f t="shared" si="156"/>
        <v>6269936.239999999</v>
      </c>
      <c r="H533" s="41">
        <f t="shared" si="156"/>
        <v>4106559.95</v>
      </c>
      <c r="I533" s="41">
        <f t="shared" si="156"/>
        <v>4106559.95</v>
      </c>
      <c r="J533" s="41">
        <f>J537+J538+J539</f>
        <v>4106559.95</v>
      </c>
      <c r="K533" s="34" t="s">
        <v>189</v>
      </c>
      <c r="L533" s="30" t="s">
        <v>190</v>
      </c>
      <c r="M533" s="52" t="s">
        <v>596</v>
      </c>
      <c r="N533" s="55" t="s">
        <v>2438</v>
      </c>
      <c r="O533" s="33" t="s">
        <v>190</v>
      </c>
      <c r="P533" s="33" t="s">
        <v>1930</v>
      </c>
      <c r="Q533" s="35" t="s">
        <v>2044</v>
      </c>
      <c r="R533" s="49">
        <f t="shared" si="153"/>
        <v>18589616.09</v>
      </c>
      <c r="S533" s="48">
        <v>25</v>
      </c>
      <c r="T533" s="48">
        <v>0</v>
      </c>
      <c r="U533" s="48" t="s">
        <v>2044</v>
      </c>
      <c r="V533" s="48" t="s">
        <v>2044</v>
      </c>
      <c r="W533" s="49" t="s">
        <v>1740</v>
      </c>
    </row>
    <row r="534" spans="1:23" ht="13.8">
      <c r="A534" s="32" t="s">
        <v>86</v>
      </c>
      <c r="B534" s="30">
        <v>100212</v>
      </c>
      <c r="C534" s="33" t="s">
        <v>116</v>
      </c>
      <c r="D534" s="33" t="s">
        <v>2048</v>
      </c>
      <c r="E534" s="33" t="s">
        <v>178</v>
      </c>
      <c r="F534" s="41">
        <v>0</v>
      </c>
      <c r="G534" s="41">
        <v>0</v>
      </c>
      <c r="H534" s="41">
        <v>0</v>
      </c>
      <c r="I534" s="41">
        <v>0</v>
      </c>
      <c r="J534" s="41">
        <v>0</v>
      </c>
      <c r="K534" s="34" t="s">
        <v>189</v>
      </c>
      <c r="L534" s="30" t="s">
        <v>30</v>
      </c>
      <c r="M534" s="52" t="s">
        <v>597</v>
      </c>
      <c r="N534" s="55" t="s">
        <v>2439</v>
      </c>
      <c r="O534" s="33" t="s">
        <v>30</v>
      </c>
      <c r="P534" s="33" t="s">
        <v>1930</v>
      </c>
      <c r="Q534" s="35" t="s">
        <v>2044</v>
      </c>
      <c r="R534" s="49">
        <f t="shared" si="153"/>
        <v>0</v>
      </c>
      <c r="S534" s="48">
        <v>50</v>
      </c>
      <c r="T534" s="48">
        <v>50</v>
      </c>
      <c r="U534" s="48" t="s">
        <v>2044</v>
      </c>
      <c r="V534" s="48" t="s">
        <v>2044</v>
      </c>
      <c r="W534" s="49" t="s">
        <v>1744</v>
      </c>
    </row>
    <row r="535" spans="1:23" ht="13.8">
      <c r="A535" s="32" t="s">
        <v>86</v>
      </c>
      <c r="B535" s="30">
        <v>100212</v>
      </c>
      <c r="C535" s="33" t="s">
        <v>116</v>
      </c>
      <c r="D535" s="33" t="s">
        <v>2048</v>
      </c>
      <c r="E535" s="33" t="s">
        <v>178</v>
      </c>
      <c r="F535" s="41">
        <v>0</v>
      </c>
      <c r="G535" s="41">
        <v>0</v>
      </c>
      <c r="H535" s="41">
        <v>0</v>
      </c>
      <c r="I535" s="41">
        <v>0</v>
      </c>
      <c r="J535" s="41">
        <v>0</v>
      </c>
      <c r="K535" s="34" t="s">
        <v>189</v>
      </c>
      <c r="L535" s="30" t="s">
        <v>30</v>
      </c>
      <c r="M535" s="52" t="s">
        <v>598</v>
      </c>
      <c r="N535" s="55" t="s">
        <v>2440</v>
      </c>
      <c r="O535" s="33" t="s">
        <v>30</v>
      </c>
      <c r="P535" s="33" t="s">
        <v>1930</v>
      </c>
      <c r="Q535" s="35" t="s">
        <v>2044</v>
      </c>
      <c r="R535" s="49">
        <f t="shared" si="153"/>
        <v>0</v>
      </c>
      <c r="S535" s="48">
        <v>0</v>
      </c>
      <c r="T535" s="48">
        <v>0</v>
      </c>
      <c r="U535" s="48" t="s">
        <v>2044</v>
      </c>
      <c r="V535" s="48" t="s">
        <v>2044</v>
      </c>
      <c r="W535" s="49" t="s">
        <v>1740</v>
      </c>
    </row>
    <row r="536" spans="1:23" ht="13.8">
      <c r="A536" s="32" t="s">
        <v>86</v>
      </c>
      <c r="B536" s="30">
        <v>100212</v>
      </c>
      <c r="C536" s="33" t="s">
        <v>116</v>
      </c>
      <c r="D536" s="33" t="s">
        <v>2048</v>
      </c>
      <c r="E536" s="33" t="s">
        <v>178</v>
      </c>
      <c r="F536" s="41">
        <v>0</v>
      </c>
      <c r="G536" s="41">
        <v>0</v>
      </c>
      <c r="H536" s="41">
        <v>0</v>
      </c>
      <c r="I536" s="41">
        <v>0</v>
      </c>
      <c r="J536" s="41">
        <v>0</v>
      </c>
      <c r="K536" s="34" t="s">
        <v>189</v>
      </c>
      <c r="L536" s="30" t="s">
        <v>30</v>
      </c>
      <c r="M536" s="52" t="s">
        <v>599</v>
      </c>
      <c r="N536" s="55" t="s">
        <v>2441</v>
      </c>
      <c r="O536" s="33" t="s">
        <v>30</v>
      </c>
      <c r="P536" s="33" t="s">
        <v>1930</v>
      </c>
      <c r="Q536" s="35" t="s">
        <v>2044</v>
      </c>
      <c r="R536" s="49">
        <f t="shared" si="153"/>
        <v>0</v>
      </c>
      <c r="S536" s="48">
        <v>0</v>
      </c>
      <c r="T536" s="48">
        <v>0</v>
      </c>
      <c r="U536" s="48" t="s">
        <v>2044</v>
      </c>
      <c r="V536" s="48" t="s">
        <v>2044</v>
      </c>
      <c r="W536" s="49" t="s">
        <v>1740</v>
      </c>
    </row>
    <row r="537" spans="1:23" ht="13.8">
      <c r="A537" s="32" t="s">
        <v>86</v>
      </c>
      <c r="B537" s="30">
        <v>100212</v>
      </c>
      <c r="C537" s="33" t="s">
        <v>116</v>
      </c>
      <c r="D537" s="33" t="s">
        <v>2048</v>
      </c>
      <c r="E537" s="33" t="s">
        <v>178</v>
      </c>
      <c r="F537" s="41">
        <v>0</v>
      </c>
      <c r="G537" s="41">
        <v>5975114</v>
      </c>
      <c r="H537" s="41">
        <v>4106559.95</v>
      </c>
      <c r="I537" s="41">
        <v>4106559.95</v>
      </c>
      <c r="J537" s="41">
        <v>4106559.95</v>
      </c>
      <c r="K537" s="34" t="s">
        <v>189</v>
      </c>
      <c r="L537" s="30" t="s">
        <v>30</v>
      </c>
      <c r="M537" s="52" t="s">
        <v>600</v>
      </c>
      <c r="N537" s="55" t="s">
        <v>2442</v>
      </c>
      <c r="O537" s="33" t="s">
        <v>30</v>
      </c>
      <c r="P537" s="33" t="s">
        <v>1929</v>
      </c>
      <c r="Q537" s="35" t="s">
        <v>2044</v>
      </c>
      <c r="R537" s="49">
        <f t="shared" si="153"/>
        <v>18294793.849999998</v>
      </c>
      <c r="S537" s="48">
        <v>40</v>
      </c>
      <c r="T537" s="48">
        <v>40</v>
      </c>
      <c r="U537" s="48" t="s">
        <v>2044</v>
      </c>
      <c r="V537" s="48" t="s">
        <v>2044</v>
      </c>
      <c r="W537" s="49" t="s">
        <v>1740</v>
      </c>
    </row>
    <row r="538" spans="1:23" ht="13.8">
      <c r="A538" s="32" t="s">
        <v>86</v>
      </c>
      <c r="B538" s="30">
        <v>100212</v>
      </c>
      <c r="C538" s="33" t="s">
        <v>116</v>
      </c>
      <c r="D538" s="33" t="s">
        <v>2048</v>
      </c>
      <c r="E538" s="33" t="s">
        <v>178</v>
      </c>
      <c r="F538" s="41">
        <v>0</v>
      </c>
      <c r="G538" s="41">
        <v>289382</v>
      </c>
      <c r="H538" s="41">
        <v>0</v>
      </c>
      <c r="I538" s="41">
        <v>0</v>
      </c>
      <c r="J538" s="41">
        <v>0</v>
      </c>
      <c r="K538" s="34" t="s">
        <v>189</v>
      </c>
      <c r="L538" s="30" t="s">
        <v>30</v>
      </c>
      <c r="M538" s="52" t="s">
        <v>601</v>
      </c>
      <c r="N538" s="55" t="s">
        <v>2443</v>
      </c>
      <c r="O538" s="33" t="s">
        <v>30</v>
      </c>
      <c r="P538" s="33" t="s">
        <v>1929</v>
      </c>
      <c r="Q538" s="35" t="s">
        <v>2044</v>
      </c>
      <c r="R538" s="49">
        <f t="shared" si="153"/>
        <v>289382</v>
      </c>
      <c r="S538" s="48">
        <v>10</v>
      </c>
      <c r="T538" s="48">
        <v>23.42</v>
      </c>
      <c r="U538" s="48" t="s">
        <v>2044</v>
      </c>
      <c r="V538" s="48" t="s">
        <v>2044</v>
      </c>
      <c r="W538" s="49" t="s">
        <v>1740</v>
      </c>
    </row>
    <row r="539" spans="1:23" ht="13.8">
      <c r="A539" s="32" t="s">
        <v>86</v>
      </c>
      <c r="B539" s="30">
        <v>100212</v>
      </c>
      <c r="C539" s="33" t="s">
        <v>116</v>
      </c>
      <c r="D539" s="33" t="s">
        <v>2048</v>
      </c>
      <c r="E539" s="33" t="s">
        <v>178</v>
      </c>
      <c r="F539" s="41">
        <v>0</v>
      </c>
      <c r="G539" s="41">
        <v>5440.23999999929</v>
      </c>
      <c r="H539" s="41">
        <v>0</v>
      </c>
      <c r="I539" s="41">
        <v>0</v>
      </c>
      <c r="J539" s="41">
        <v>0</v>
      </c>
      <c r="K539" s="34" t="s">
        <v>189</v>
      </c>
      <c r="L539" s="30" t="s">
        <v>30</v>
      </c>
      <c r="M539" s="52" t="s">
        <v>602</v>
      </c>
      <c r="N539" s="55" t="s">
        <v>2444</v>
      </c>
      <c r="O539" s="33" t="s">
        <v>30</v>
      </c>
      <c r="P539" s="33" t="s">
        <v>1929</v>
      </c>
      <c r="Q539" s="35" t="s">
        <v>2044</v>
      </c>
      <c r="R539" s="49">
        <f t="shared" si="153"/>
        <v>5440.23999999929</v>
      </c>
      <c r="S539" s="48">
        <v>10</v>
      </c>
      <c r="T539" s="48">
        <v>83.05</v>
      </c>
      <c r="U539" s="48" t="s">
        <v>2044</v>
      </c>
      <c r="V539" s="48" t="s">
        <v>2044</v>
      </c>
      <c r="W539" s="49" t="s">
        <v>1740</v>
      </c>
    </row>
    <row r="540" spans="1:23" ht="13.8">
      <c r="A540" s="32" t="s">
        <v>86</v>
      </c>
      <c r="B540" s="30">
        <v>100212</v>
      </c>
      <c r="C540" s="33" t="s">
        <v>116</v>
      </c>
      <c r="D540" s="33" t="s">
        <v>2048</v>
      </c>
      <c r="E540" s="33" t="s">
        <v>178</v>
      </c>
      <c r="F540" s="41">
        <v>0</v>
      </c>
      <c r="G540" s="41">
        <v>0</v>
      </c>
      <c r="H540" s="41">
        <v>0</v>
      </c>
      <c r="I540" s="41">
        <v>0</v>
      </c>
      <c r="J540" s="41">
        <v>0</v>
      </c>
      <c r="K540" s="34" t="s">
        <v>189</v>
      </c>
      <c r="L540" s="30" t="s">
        <v>190</v>
      </c>
      <c r="M540" s="52" t="s">
        <v>603</v>
      </c>
      <c r="N540" s="55" t="s">
        <v>2445</v>
      </c>
      <c r="O540" s="33" t="s">
        <v>190</v>
      </c>
      <c r="P540" s="33" t="s">
        <v>1930</v>
      </c>
      <c r="Q540" s="35" t="s">
        <v>2044</v>
      </c>
      <c r="R540" s="49">
        <f t="shared" si="153"/>
        <v>0</v>
      </c>
      <c r="S540" s="48">
        <v>0</v>
      </c>
      <c r="T540" s="48">
        <v>0</v>
      </c>
      <c r="U540" s="48" t="s">
        <v>2044</v>
      </c>
      <c r="V540" s="48" t="s">
        <v>2044</v>
      </c>
      <c r="W540" s="49" t="s">
        <v>1740</v>
      </c>
    </row>
    <row r="541" spans="1:23" ht="13.8">
      <c r="A541" s="32" t="s">
        <v>86</v>
      </c>
      <c r="B541" s="30">
        <v>100212</v>
      </c>
      <c r="C541" s="33" t="s">
        <v>116</v>
      </c>
      <c r="D541" s="33" t="s">
        <v>2048</v>
      </c>
      <c r="E541" s="33" t="s">
        <v>178</v>
      </c>
      <c r="F541" s="41">
        <v>0</v>
      </c>
      <c r="G541" s="41">
        <v>0</v>
      </c>
      <c r="H541" s="41">
        <v>0</v>
      </c>
      <c r="I541" s="41">
        <v>0</v>
      </c>
      <c r="J541" s="41">
        <v>0</v>
      </c>
      <c r="K541" s="34" t="s">
        <v>189</v>
      </c>
      <c r="L541" s="30" t="s">
        <v>30</v>
      </c>
      <c r="M541" s="52" t="s">
        <v>604</v>
      </c>
      <c r="N541" s="55" t="s">
        <v>2446</v>
      </c>
      <c r="O541" s="33" t="s">
        <v>30</v>
      </c>
      <c r="P541" s="33" t="s">
        <v>1930</v>
      </c>
      <c r="Q541" s="35" t="s">
        <v>2044</v>
      </c>
      <c r="R541" s="49">
        <f t="shared" si="153"/>
        <v>0</v>
      </c>
      <c r="S541" s="48">
        <v>0</v>
      </c>
      <c r="T541" s="48">
        <v>0</v>
      </c>
      <c r="U541" s="48" t="s">
        <v>2044</v>
      </c>
      <c r="V541" s="48" t="s">
        <v>2044</v>
      </c>
      <c r="W541" s="49" t="s">
        <v>1740</v>
      </c>
    </row>
    <row r="542" spans="1:23" ht="13.8">
      <c r="A542" s="32" t="s">
        <v>86</v>
      </c>
      <c r="B542" s="30">
        <v>100212</v>
      </c>
      <c r="C542" s="33" t="s">
        <v>116</v>
      </c>
      <c r="D542" s="33" t="s">
        <v>2048</v>
      </c>
      <c r="E542" s="33" t="s">
        <v>178</v>
      </c>
      <c r="F542" s="41">
        <v>0</v>
      </c>
      <c r="G542" s="41">
        <v>0</v>
      </c>
      <c r="H542" s="41">
        <v>0</v>
      </c>
      <c r="I542" s="41">
        <v>0</v>
      </c>
      <c r="J542" s="41">
        <v>0</v>
      </c>
      <c r="K542" s="34" t="s">
        <v>189</v>
      </c>
      <c r="L542" s="30" t="s">
        <v>30</v>
      </c>
      <c r="M542" s="52" t="s">
        <v>605</v>
      </c>
      <c r="N542" s="55" t="s">
        <v>2447</v>
      </c>
      <c r="O542" s="33" t="s">
        <v>30</v>
      </c>
      <c r="P542" s="33" t="s">
        <v>1930</v>
      </c>
      <c r="Q542" s="35" t="s">
        <v>2044</v>
      </c>
      <c r="R542" s="49">
        <f t="shared" si="153"/>
        <v>0</v>
      </c>
      <c r="S542" s="48">
        <v>0</v>
      </c>
      <c r="T542" s="48">
        <v>0</v>
      </c>
      <c r="U542" s="48" t="s">
        <v>2044</v>
      </c>
      <c r="V542" s="48" t="s">
        <v>2044</v>
      </c>
      <c r="W542" s="49" t="s">
        <v>1740</v>
      </c>
    </row>
    <row r="543" spans="1:23" ht="13.8">
      <c r="A543" s="32" t="s">
        <v>86</v>
      </c>
      <c r="B543" s="30">
        <v>100212</v>
      </c>
      <c r="C543" s="33" t="s">
        <v>116</v>
      </c>
      <c r="D543" s="33" t="s">
        <v>2048</v>
      </c>
      <c r="E543" s="33" t="s">
        <v>178</v>
      </c>
      <c r="F543" s="41">
        <v>0</v>
      </c>
      <c r="G543" s="41">
        <v>0</v>
      </c>
      <c r="H543" s="41">
        <v>0</v>
      </c>
      <c r="I543" s="41">
        <v>0</v>
      </c>
      <c r="J543" s="41">
        <v>0</v>
      </c>
      <c r="K543" s="34" t="s">
        <v>189</v>
      </c>
      <c r="L543" s="30" t="s">
        <v>30</v>
      </c>
      <c r="M543" s="52" t="s">
        <v>606</v>
      </c>
      <c r="N543" s="55" t="s">
        <v>2448</v>
      </c>
      <c r="O543" s="33" t="s">
        <v>30</v>
      </c>
      <c r="P543" s="33" t="s">
        <v>1930</v>
      </c>
      <c r="Q543" s="35" t="s">
        <v>2044</v>
      </c>
      <c r="R543" s="49">
        <f t="shared" si="153"/>
        <v>0</v>
      </c>
      <c r="S543" s="48">
        <v>0</v>
      </c>
      <c r="T543" s="48">
        <v>0</v>
      </c>
      <c r="U543" s="48" t="s">
        <v>2044</v>
      </c>
      <c r="V543" s="48" t="s">
        <v>2044</v>
      </c>
      <c r="W543" s="49" t="s">
        <v>1740</v>
      </c>
    </row>
    <row r="544" spans="1:23" ht="13.8">
      <c r="A544" s="32" t="s">
        <v>86</v>
      </c>
      <c r="B544" s="30">
        <v>100212</v>
      </c>
      <c r="C544" s="33" t="s">
        <v>116</v>
      </c>
      <c r="D544" s="33" t="s">
        <v>2048</v>
      </c>
      <c r="E544" s="33" t="s">
        <v>178</v>
      </c>
      <c r="F544" s="41">
        <f aca="true" t="shared" si="157" ref="F544:I544">F545+F546+F547+F548</f>
        <v>26252641</v>
      </c>
      <c r="G544" s="41">
        <f t="shared" si="157"/>
        <v>37550360.61</v>
      </c>
      <c r="H544" s="41">
        <f t="shared" si="157"/>
        <v>11285319.479999999</v>
      </c>
      <c r="I544" s="41">
        <f t="shared" si="157"/>
        <v>11285319.479999999</v>
      </c>
      <c r="J544" s="41">
        <f>J545+J546+J547+J548</f>
        <v>11285319.479999999</v>
      </c>
      <c r="K544" s="34" t="s">
        <v>189</v>
      </c>
      <c r="L544" s="30" t="s">
        <v>190</v>
      </c>
      <c r="M544" s="52" t="s">
        <v>607</v>
      </c>
      <c r="N544" s="55" t="s">
        <v>2449</v>
      </c>
      <c r="O544" s="33" t="s">
        <v>190</v>
      </c>
      <c r="P544" s="33" t="s">
        <v>1930</v>
      </c>
      <c r="Q544" s="35" t="s">
        <v>2044</v>
      </c>
      <c r="R544" s="49">
        <f t="shared" si="153"/>
        <v>97658960.05000001</v>
      </c>
      <c r="S544" s="48">
        <v>50</v>
      </c>
      <c r="T544" s="48">
        <v>51</v>
      </c>
      <c r="U544" s="48" t="s">
        <v>2044</v>
      </c>
      <c r="V544" s="48" t="s">
        <v>2044</v>
      </c>
      <c r="W544" s="49" t="s">
        <v>1740</v>
      </c>
    </row>
    <row r="545" spans="1:23" ht="13.8">
      <c r="A545" s="32" t="s">
        <v>86</v>
      </c>
      <c r="B545" s="30">
        <v>100212</v>
      </c>
      <c r="C545" s="33" t="s">
        <v>116</v>
      </c>
      <c r="D545" s="33" t="s">
        <v>2048</v>
      </c>
      <c r="E545" s="33" t="s">
        <v>178</v>
      </c>
      <c r="F545" s="41">
        <v>26252641</v>
      </c>
      <c r="G545" s="41">
        <v>26252641</v>
      </c>
      <c r="H545" s="41">
        <v>11011727.62</v>
      </c>
      <c r="I545" s="41">
        <v>11011727.62</v>
      </c>
      <c r="J545" s="41">
        <v>11011727.62</v>
      </c>
      <c r="K545" s="34" t="s">
        <v>189</v>
      </c>
      <c r="L545" s="30" t="s">
        <v>30</v>
      </c>
      <c r="M545" s="52" t="s">
        <v>608</v>
      </c>
      <c r="N545" s="55" t="s">
        <v>2450</v>
      </c>
      <c r="O545" s="33" t="s">
        <v>30</v>
      </c>
      <c r="P545" s="33" t="s">
        <v>1930</v>
      </c>
      <c r="Q545" s="35" t="s">
        <v>2044</v>
      </c>
      <c r="R545" s="49">
        <f t="shared" si="153"/>
        <v>85540464.86</v>
      </c>
      <c r="S545" s="48">
        <v>50</v>
      </c>
      <c r="T545" s="48">
        <v>50</v>
      </c>
      <c r="U545" s="48" t="s">
        <v>2044</v>
      </c>
      <c r="V545" s="48" t="s">
        <v>2044</v>
      </c>
      <c r="W545" s="49" t="s">
        <v>1740</v>
      </c>
    </row>
    <row r="546" spans="1:23" ht="13.8">
      <c r="A546" s="32" t="s">
        <v>86</v>
      </c>
      <c r="B546" s="30">
        <v>100212</v>
      </c>
      <c r="C546" s="33" t="s">
        <v>116</v>
      </c>
      <c r="D546" s="33" t="s">
        <v>2048</v>
      </c>
      <c r="E546" s="33" t="s">
        <v>178</v>
      </c>
      <c r="F546" s="41">
        <v>0</v>
      </c>
      <c r="G546" s="41">
        <v>3162341.62</v>
      </c>
      <c r="H546" s="41">
        <v>246729.74</v>
      </c>
      <c r="I546" s="41">
        <v>246729.74</v>
      </c>
      <c r="J546" s="41">
        <v>246729.74</v>
      </c>
      <c r="K546" s="34" t="s">
        <v>189</v>
      </c>
      <c r="L546" s="30" t="s">
        <v>30</v>
      </c>
      <c r="M546" s="52" t="s">
        <v>609</v>
      </c>
      <c r="N546" s="55" t="s">
        <v>2451</v>
      </c>
      <c r="O546" s="33" t="s">
        <v>30</v>
      </c>
      <c r="P546" s="33" t="s">
        <v>1929</v>
      </c>
      <c r="Q546" s="35" t="s">
        <v>2044</v>
      </c>
      <c r="R546" s="49">
        <f t="shared" si="153"/>
        <v>3902530.840000001</v>
      </c>
      <c r="S546" s="48">
        <v>0</v>
      </c>
      <c r="T546" s="48">
        <v>100</v>
      </c>
      <c r="U546" s="48" t="s">
        <v>2044</v>
      </c>
      <c r="V546" s="48" t="s">
        <v>2044</v>
      </c>
      <c r="W546" s="49" t="s">
        <v>1740</v>
      </c>
    </row>
    <row r="547" spans="1:23" ht="13.8">
      <c r="A547" s="32" t="s">
        <v>87</v>
      </c>
      <c r="B547" s="30">
        <v>100212</v>
      </c>
      <c r="C547" s="33" t="s">
        <v>116</v>
      </c>
      <c r="D547" s="33" t="s">
        <v>2048</v>
      </c>
      <c r="E547" s="33" t="s">
        <v>178</v>
      </c>
      <c r="F547" s="41">
        <v>0</v>
      </c>
      <c r="G547" s="41">
        <v>29275.99</v>
      </c>
      <c r="H547" s="41">
        <v>26862.12</v>
      </c>
      <c r="I547" s="41">
        <v>26862.12</v>
      </c>
      <c r="J547" s="41">
        <v>26862.12</v>
      </c>
      <c r="K547" s="34" t="s">
        <v>189</v>
      </c>
      <c r="L547" s="30" t="s">
        <v>30</v>
      </c>
      <c r="M547" s="52" t="s">
        <v>610</v>
      </c>
      <c r="N547" s="55" t="s">
        <v>2452</v>
      </c>
      <c r="O547" s="33" t="s">
        <v>30</v>
      </c>
      <c r="P547" s="33" t="s">
        <v>1932</v>
      </c>
      <c r="Q547" s="35" t="s">
        <v>2044</v>
      </c>
      <c r="R547" s="49">
        <f t="shared" si="153"/>
        <v>109862.34999999999</v>
      </c>
      <c r="S547" s="48">
        <v>0</v>
      </c>
      <c r="T547" s="48">
        <v>100</v>
      </c>
      <c r="U547" s="48" t="s">
        <v>2044</v>
      </c>
      <c r="V547" s="48" t="s">
        <v>2044</v>
      </c>
      <c r="W547" s="49" t="s">
        <v>1740</v>
      </c>
    </row>
    <row r="548" spans="1:23" ht="13.8">
      <c r="A548" s="32" t="s">
        <v>87</v>
      </c>
      <c r="B548" s="30">
        <v>100212</v>
      </c>
      <c r="C548" s="33" t="s">
        <v>116</v>
      </c>
      <c r="D548" s="33" t="s">
        <v>2048</v>
      </c>
      <c r="E548" s="33" t="s">
        <v>178</v>
      </c>
      <c r="F548" s="41">
        <v>0</v>
      </c>
      <c r="G548" s="41">
        <v>8106102</v>
      </c>
      <c r="H548" s="41">
        <v>0</v>
      </c>
      <c r="I548" s="41">
        <v>0</v>
      </c>
      <c r="J548" s="41">
        <v>0</v>
      </c>
      <c r="K548" s="34" t="s">
        <v>189</v>
      </c>
      <c r="L548" s="30" t="s">
        <v>30</v>
      </c>
      <c r="M548" s="52" t="s">
        <v>611</v>
      </c>
      <c r="N548" s="55" t="s">
        <v>2453</v>
      </c>
      <c r="O548" s="33" t="s">
        <v>30</v>
      </c>
      <c r="P548" s="33" t="s">
        <v>1929</v>
      </c>
      <c r="Q548" s="35" t="s">
        <v>2044</v>
      </c>
      <c r="R548" s="49">
        <f t="shared" si="153"/>
        <v>8106102</v>
      </c>
      <c r="S548" s="48">
        <v>0</v>
      </c>
      <c r="T548" s="48">
        <v>0</v>
      </c>
      <c r="U548" s="48" t="s">
        <v>2044</v>
      </c>
      <c r="V548" s="48" t="s">
        <v>2044</v>
      </c>
      <c r="W548" s="49" t="s">
        <v>1740</v>
      </c>
    </row>
    <row r="549" spans="1:23" ht="13.8">
      <c r="A549" s="32" t="s">
        <v>86</v>
      </c>
      <c r="B549" s="30">
        <v>100212</v>
      </c>
      <c r="C549" s="33" t="s">
        <v>116</v>
      </c>
      <c r="D549" s="33" t="s">
        <v>2048</v>
      </c>
      <c r="E549" s="33" t="s">
        <v>178</v>
      </c>
      <c r="F549" s="41">
        <v>0</v>
      </c>
      <c r="G549" s="41">
        <f>G550</f>
        <v>1624578.05</v>
      </c>
      <c r="H549" s="41">
        <f aca="true" t="shared" si="158" ref="H549:J549">H550</f>
        <v>1624578.05</v>
      </c>
      <c r="I549" s="41">
        <f t="shared" si="158"/>
        <v>1624578.05</v>
      </c>
      <c r="J549" s="41">
        <f t="shared" si="158"/>
        <v>1624578.05</v>
      </c>
      <c r="K549" s="34" t="s">
        <v>189</v>
      </c>
      <c r="L549" s="30" t="s">
        <v>190</v>
      </c>
      <c r="M549" s="52" t="s">
        <v>612</v>
      </c>
      <c r="N549" s="55" t="s">
        <v>2454</v>
      </c>
      <c r="O549" s="33" t="s">
        <v>190</v>
      </c>
      <c r="P549" s="33" t="s">
        <v>1930</v>
      </c>
      <c r="Q549" s="35" t="s">
        <v>2044</v>
      </c>
      <c r="R549" s="49">
        <f t="shared" si="153"/>
        <v>6498312.2</v>
      </c>
      <c r="S549" s="48">
        <v>30</v>
      </c>
      <c r="T549" s="48">
        <v>0</v>
      </c>
      <c r="U549" s="48" t="s">
        <v>2044</v>
      </c>
      <c r="V549" s="48" t="s">
        <v>2044</v>
      </c>
      <c r="W549" s="49" t="s">
        <v>1740</v>
      </c>
    </row>
    <row r="550" spans="1:23" ht="13.8">
      <c r="A550" s="32" t="s">
        <v>86</v>
      </c>
      <c r="B550" s="30">
        <v>100212</v>
      </c>
      <c r="C550" s="33" t="s">
        <v>116</v>
      </c>
      <c r="D550" s="33" t="s">
        <v>2048</v>
      </c>
      <c r="E550" s="33" t="s">
        <v>178</v>
      </c>
      <c r="F550" s="41">
        <v>0</v>
      </c>
      <c r="G550" s="41">
        <v>1624578.05</v>
      </c>
      <c r="H550" s="41">
        <v>1624578.05</v>
      </c>
      <c r="I550" s="41">
        <v>1624578.05</v>
      </c>
      <c r="J550" s="41">
        <v>1624578.05</v>
      </c>
      <c r="K550" s="34" t="s">
        <v>189</v>
      </c>
      <c r="L550" s="30" t="s">
        <v>30</v>
      </c>
      <c r="M550" s="52" t="s">
        <v>613</v>
      </c>
      <c r="N550" s="55" t="s">
        <v>2455</v>
      </c>
      <c r="O550" s="33" t="s">
        <v>30</v>
      </c>
      <c r="P550" s="33" t="s">
        <v>1930</v>
      </c>
      <c r="Q550" s="35" t="s">
        <v>2044</v>
      </c>
      <c r="R550" s="49">
        <f t="shared" si="153"/>
        <v>6498312.2</v>
      </c>
      <c r="S550" s="48">
        <v>100</v>
      </c>
      <c r="T550" s="48">
        <v>100</v>
      </c>
      <c r="U550" s="48" t="s">
        <v>2044</v>
      </c>
      <c r="V550" s="48" t="s">
        <v>2044</v>
      </c>
      <c r="W550" s="49" t="s">
        <v>1742</v>
      </c>
    </row>
    <row r="551" spans="1:23" ht="13.8">
      <c r="A551" s="32" t="s">
        <v>86</v>
      </c>
      <c r="B551" s="30">
        <v>100212</v>
      </c>
      <c r="C551" s="33" t="s">
        <v>116</v>
      </c>
      <c r="D551" s="33" t="s">
        <v>2048</v>
      </c>
      <c r="E551" s="33" t="s">
        <v>178</v>
      </c>
      <c r="F551" s="41">
        <v>0</v>
      </c>
      <c r="G551" s="41">
        <v>0</v>
      </c>
      <c r="H551" s="41">
        <v>0</v>
      </c>
      <c r="I551" s="41">
        <v>0</v>
      </c>
      <c r="J551" s="41">
        <v>0</v>
      </c>
      <c r="K551" s="34" t="s">
        <v>189</v>
      </c>
      <c r="L551" s="30" t="s">
        <v>30</v>
      </c>
      <c r="M551" s="52" t="s">
        <v>614</v>
      </c>
      <c r="N551" s="55" t="s">
        <v>2456</v>
      </c>
      <c r="O551" s="33" t="s">
        <v>30</v>
      </c>
      <c r="P551" s="33" t="s">
        <v>1930</v>
      </c>
      <c r="Q551" s="35" t="s">
        <v>2044</v>
      </c>
      <c r="R551" s="49">
        <f t="shared" si="153"/>
        <v>0</v>
      </c>
      <c r="S551" s="48">
        <v>0</v>
      </c>
      <c r="T551" s="48">
        <v>0</v>
      </c>
      <c r="U551" s="48" t="s">
        <v>2044</v>
      </c>
      <c r="V551" s="48" t="s">
        <v>2044</v>
      </c>
      <c r="W551" s="49" t="s">
        <v>1740</v>
      </c>
    </row>
    <row r="552" spans="1:23" ht="13.8">
      <c r="A552" s="32" t="s">
        <v>86</v>
      </c>
      <c r="B552" s="30">
        <v>100212</v>
      </c>
      <c r="C552" s="33" t="s">
        <v>116</v>
      </c>
      <c r="D552" s="33" t="s">
        <v>2048</v>
      </c>
      <c r="E552" s="33" t="s">
        <v>178</v>
      </c>
      <c r="F552" s="41">
        <v>0</v>
      </c>
      <c r="G552" s="41">
        <v>0</v>
      </c>
      <c r="H552" s="41">
        <v>0</v>
      </c>
      <c r="I552" s="41">
        <v>0</v>
      </c>
      <c r="J552" s="41">
        <v>0</v>
      </c>
      <c r="K552" s="34" t="s">
        <v>189</v>
      </c>
      <c r="L552" s="30" t="s">
        <v>30</v>
      </c>
      <c r="M552" s="52" t="s">
        <v>615</v>
      </c>
      <c r="N552" s="55" t="s">
        <v>2457</v>
      </c>
      <c r="O552" s="33" t="s">
        <v>30</v>
      </c>
      <c r="P552" s="33" t="s">
        <v>1930</v>
      </c>
      <c r="Q552" s="35" t="s">
        <v>2044</v>
      </c>
      <c r="R552" s="49">
        <f t="shared" si="153"/>
        <v>0</v>
      </c>
      <c r="S552" s="48">
        <v>0</v>
      </c>
      <c r="T552" s="48">
        <v>0</v>
      </c>
      <c r="U552" s="48" t="s">
        <v>2044</v>
      </c>
      <c r="V552" s="48" t="s">
        <v>2044</v>
      </c>
      <c r="W552" s="49" t="s">
        <v>1740</v>
      </c>
    </row>
    <row r="553" spans="1:23" ht="13.8">
      <c r="A553" s="32" t="s">
        <v>86</v>
      </c>
      <c r="B553" s="30">
        <v>100212</v>
      </c>
      <c r="C553" s="33" t="s">
        <v>116</v>
      </c>
      <c r="D553" s="33" t="s">
        <v>2048</v>
      </c>
      <c r="E553" s="33" t="s">
        <v>178</v>
      </c>
      <c r="F553" s="41">
        <v>0</v>
      </c>
      <c r="G553" s="41">
        <v>0</v>
      </c>
      <c r="H553" s="41">
        <v>0</v>
      </c>
      <c r="I553" s="41">
        <v>0</v>
      </c>
      <c r="J553" s="41">
        <v>0</v>
      </c>
      <c r="K553" s="34" t="s">
        <v>189</v>
      </c>
      <c r="L553" s="30" t="s">
        <v>30</v>
      </c>
      <c r="M553" s="52" t="s">
        <v>616</v>
      </c>
      <c r="N553" s="55" t="s">
        <v>2458</v>
      </c>
      <c r="O553" s="33" t="s">
        <v>30</v>
      </c>
      <c r="P553" s="33" t="s">
        <v>1930</v>
      </c>
      <c r="Q553" s="35" t="s">
        <v>2044</v>
      </c>
      <c r="R553" s="49">
        <f t="shared" si="153"/>
        <v>0</v>
      </c>
      <c r="S553" s="48">
        <v>0</v>
      </c>
      <c r="T553" s="48">
        <v>0</v>
      </c>
      <c r="U553" s="48" t="s">
        <v>2044</v>
      </c>
      <c r="V553" s="48" t="s">
        <v>2044</v>
      </c>
      <c r="W553" s="49" t="s">
        <v>1740</v>
      </c>
    </row>
    <row r="554" spans="1:23" ht="13.8">
      <c r="A554" s="32" t="s">
        <v>86</v>
      </c>
      <c r="B554" s="30">
        <v>100212</v>
      </c>
      <c r="C554" s="33" t="s">
        <v>116</v>
      </c>
      <c r="D554" s="33" t="s">
        <v>2048</v>
      </c>
      <c r="E554" s="33" t="s">
        <v>178</v>
      </c>
      <c r="F554" s="41">
        <v>0</v>
      </c>
      <c r="G554" s="41">
        <v>0</v>
      </c>
      <c r="H554" s="41">
        <v>0</v>
      </c>
      <c r="I554" s="41">
        <v>0</v>
      </c>
      <c r="J554" s="41">
        <v>0</v>
      </c>
      <c r="K554" s="34" t="s">
        <v>189</v>
      </c>
      <c r="L554" s="30" t="s">
        <v>30</v>
      </c>
      <c r="M554" s="52" t="s">
        <v>617</v>
      </c>
      <c r="N554" s="55" t="s">
        <v>2459</v>
      </c>
      <c r="O554" s="33" t="s">
        <v>30</v>
      </c>
      <c r="P554" s="33" t="s">
        <v>1930</v>
      </c>
      <c r="Q554" s="35" t="s">
        <v>2044</v>
      </c>
      <c r="R554" s="49">
        <f t="shared" si="153"/>
        <v>0</v>
      </c>
      <c r="S554" s="48">
        <v>0</v>
      </c>
      <c r="T554" s="48">
        <v>0</v>
      </c>
      <c r="U554" s="48" t="s">
        <v>2044</v>
      </c>
      <c r="V554" s="48" t="s">
        <v>2044</v>
      </c>
      <c r="W554" s="49" t="s">
        <v>1740</v>
      </c>
    </row>
    <row r="555" spans="1:23" ht="13.8">
      <c r="A555" s="32" t="s">
        <v>86</v>
      </c>
      <c r="B555" s="30">
        <v>100212</v>
      </c>
      <c r="C555" s="33" t="s">
        <v>116</v>
      </c>
      <c r="D555" s="33" t="s">
        <v>2048</v>
      </c>
      <c r="E555" s="33" t="s">
        <v>178</v>
      </c>
      <c r="F555" s="41">
        <v>0</v>
      </c>
      <c r="G555" s="41">
        <v>0</v>
      </c>
      <c r="H555" s="41">
        <v>0</v>
      </c>
      <c r="I555" s="41">
        <v>0</v>
      </c>
      <c r="J555" s="41">
        <v>0</v>
      </c>
      <c r="K555" s="34" t="s">
        <v>189</v>
      </c>
      <c r="L555" s="30" t="s">
        <v>190</v>
      </c>
      <c r="M555" s="52" t="s">
        <v>618</v>
      </c>
      <c r="N555" s="55" t="s">
        <v>2460</v>
      </c>
      <c r="O555" s="33" t="s">
        <v>190</v>
      </c>
      <c r="P555" s="33" t="s">
        <v>1930</v>
      </c>
      <c r="Q555" s="35" t="s">
        <v>2044</v>
      </c>
      <c r="R555" s="49">
        <f t="shared" si="153"/>
        <v>0</v>
      </c>
      <c r="S555" s="48">
        <v>0</v>
      </c>
      <c r="T555" s="48">
        <v>0</v>
      </c>
      <c r="U555" s="48" t="s">
        <v>2044</v>
      </c>
      <c r="V555" s="48" t="s">
        <v>2044</v>
      </c>
      <c r="W555" s="49" t="s">
        <v>1740</v>
      </c>
    </row>
    <row r="556" spans="1:23" ht="13.8">
      <c r="A556" s="32" t="s">
        <v>86</v>
      </c>
      <c r="B556" s="30">
        <v>100212</v>
      </c>
      <c r="C556" s="33" t="s">
        <v>116</v>
      </c>
      <c r="D556" s="33" t="s">
        <v>2048</v>
      </c>
      <c r="E556" s="33" t="s">
        <v>178</v>
      </c>
      <c r="F556" s="41">
        <v>0</v>
      </c>
      <c r="G556" s="41">
        <v>0</v>
      </c>
      <c r="H556" s="41">
        <v>0</v>
      </c>
      <c r="I556" s="41">
        <v>0</v>
      </c>
      <c r="J556" s="41">
        <v>0</v>
      </c>
      <c r="K556" s="34" t="s">
        <v>189</v>
      </c>
      <c r="L556" s="30" t="s">
        <v>30</v>
      </c>
      <c r="M556" s="52" t="s">
        <v>619</v>
      </c>
      <c r="N556" s="55" t="s">
        <v>2461</v>
      </c>
      <c r="O556" s="33" t="s">
        <v>30</v>
      </c>
      <c r="P556" s="33" t="s">
        <v>1930</v>
      </c>
      <c r="Q556" s="35" t="s">
        <v>2044</v>
      </c>
      <c r="R556" s="49">
        <f t="shared" si="153"/>
        <v>0</v>
      </c>
      <c r="S556" s="48">
        <v>0</v>
      </c>
      <c r="T556" s="48">
        <v>0</v>
      </c>
      <c r="U556" s="48" t="s">
        <v>2044</v>
      </c>
      <c r="V556" s="48" t="s">
        <v>2044</v>
      </c>
      <c r="W556" s="49" t="s">
        <v>1742</v>
      </c>
    </row>
    <row r="557" spans="1:23" ht="13.8">
      <c r="A557" s="32" t="s">
        <v>86</v>
      </c>
      <c r="B557" s="30">
        <v>100212</v>
      </c>
      <c r="C557" s="33" t="s">
        <v>116</v>
      </c>
      <c r="D557" s="33" t="s">
        <v>2048</v>
      </c>
      <c r="E557" s="33" t="s">
        <v>178</v>
      </c>
      <c r="F557" s="41">
        <v>0</v>
      </c>
      <c r="G557" s="41">
        <v>0</v>
      </c>
      <c r="H557" s="41">
        <v>0</v>
      </c>
      <c r="I557" s="41">
        <v>0</v>
      </c>
      <c r="J557" s="41">
        <v>0</v>
      </c>
      <c r="K557" s="34" t="s">
        <v>189</v>
      </c>
      <c r="L557" s="30" t="s">
        <v>30</v>
      </c>
      <c r="M557" s="52" t="s">
        <v>620</v>
      </c>
      <c r="N557" s="55" t="s">
        <v>2462</v>
      </c>
      <c r="O557" s="33" t="s">
        <v>30</v>
      </c>
      <c r="P557" s="33" t="s">
        <v>1930</v>
      </c>
      <c r="Q557" s="35" t="s">
        <v>2044</v>
      </c>
      <c r="R557" s="49">
        <f t="shared" si="153"/>
        <v>0</v>
      </c>
      <c r="S557" s="48">
        <v>0</v>
      </c>
      <c r="T557" s="48">
        <v>0</v>
      </c>
      <c r="U557" s="48" t="s">
        <v>2044</v>
      </c>
      <c r="V557" s="48" t="s">
        <v>2044</v>
      </c>
      <c r="W557" s="49" t="s">
        <v>1740</v>
      </c>
    </row>
    <row r="558" spans="1:23" ht="13.8">
      <c r="A558" s="32" t="s">
        <v>86</v>
      </c>
      <c r="B558" s="30">
        <v>100212</v>
      </c>
      <c r="C558" s="33" t="s">
        <v>116</v>
      </c>
      <c r="D558" s="33" t="s">
        <v>2048</v>
      </c>
      <c r="E558" s="33" t="s">
        <v>178</v>
      </c>
      <c r="F558" s="41">
        <v>0</v>
      </c>
      <c r="G558" s="41">
        <v>0</v>
      </c>
      <c r="H558" s="41">
        <v>0</v>
      </c>
      <c r="I558" s="41">
        <v>0</v>
      </c>
      <c r="J558" s="41">
        <v>0</v>
      </c>
      <c r="K558" s="34" t="s">
        <v>189</v>
      </c>
      <c r="L558" s="30" t="s">
        <v>190</v>
      </c>
      <c r="M558" s="52" t="s">
        <v>621</v>
      </c>
      <c r="N558" s="55" t="s">
        <v>2463</v>
      </c>
      <c r="O558" s="33" t="s">
        <v>190</v>
      </c>
      <c r="P558" s="33" t="s">
        <v>1930</v>
      </c>
      <c r="Q558" s="35" t="s">
        <v>2044</v>
      </c>
      <c r="R558" s="49">
        <f t="shared" si="153"/>
        <v>0</v>
      </c>
      <c r="S558" s="48">
        <v>0</v>
      </c>
      <c r="T558" s="48">
        <v>0</v>
      </c>
      <c r="U558" s="48" t="s">
        <v>2044</v>
      </c>
      <c r="V558" s="48" t="s">
        <v>2044</v>
      </c>
      <c r="W558" s="49" t="s">
        <v>1740</v>
      </c>
    </row>
    <row r="559" spans="1:23" ht="13.8">
      <c r="A559" s="32" t="s">
        <v>86</v>
      </c>
      <c r="B559" s="30">
        <v>100212</v>
      </c>
      <c r="C559" s="33" t="s">
        <v>116</v>
      </c>
      <c r="D559" s="33" t="s">
        <v>2048</v>
      </c>
      <c r="E559" s="33" t="s">
        <v>178</v>
      </c>
      <c r="F559" s="41">
        <v>0</v>
      </c>
      <c r="G559" s="41">
        <v>0</v>
      </c>
      <c r="H559" s="41">
        <v>0</v>
      </c>
      <c r="I559" s="41">
        <v>0</v>
      </c>
      <c r="J559" s="41">
        <v>0</v>
      </c>
      <c r="K559" s="34" t="s">
        <v>189</v>
      </c>
      <c r="L559" s="30" t="s">
        <v>30</v>
      </c>
      <c r="M559" s="52" t="s">
        <v>622</v>
      </c>
      <c r="N559" s="55" t="s">
        <v>2464</v>
      </c>
      <c r="O559" s="33" t="s">
        <v>30</v>
      </c>
      <c r="P559" s="33" t="s">
        <v>1930</v>
      </c>
      <c r="Q559" s="35" t="s">
        <v>2044</v>
      </c>
      <c r="R559" s="49">
        <f t="shared" si="153"/>
        <v>0</v>
      </c>
      <c r="S559" s="48">
        <v>0</v>
      </c>
      <c r="T559" s="48">
        <v>0</v>
      </c>
      <c r="U559" s="48" t="s">
        <v>2044</v>
      </c>
      <c r="V559" s="48" t="s">
        <v>2044</v>
      </c>
      <c r="W559" s="49" t="s">
        <v>1742</v>
      </c>
    </row>
    <row r="560" spans="1:23" ht="13.8">
      <c r="A560" s="32" t="s">
        <v>86</v>
      </c>
      <c r="B560" s="30">
        <v>100212</v>
      </c>
      <c r="C560" s="33" t="s">
        <v>116</v>
      </c>
      <c r="D560" s="33" t="s">
        <v>2048</v>
      </c>
      <c r="E560" s="33" t="s">
        <v>178</v>
      </c>
      <c r="F560" s="41">
        <v>0</v>
      </c>
      <c r="G560" s="41">
        <v>0</v>
      </c>
      <c r="H560" s="41">
        <v>0</v>
      </c>
      <c r="I560" s="41">
        <v>0</v>
      </c>
      <c r="J560" s="41">
        <v>0</v>
      </c>
      <c r="K560" s="34" t="s">
        <v>189</v>
      </c>
      <c r="L560" s="30" t="s">
        <v>30</v>
      </c>
      <c r="M560" s="52" t="s">
        <v>623</v>
      </c>
      <c r="N560" s="55" t="s">
        <v>2465</v>
      </c>
      <c r="O560" s="33" t="s">
        <v>30</v>
      </c>
      <c r="P560" s="33" t="s">
        <v>1930</v>
      </c>
      <c r="Q560" s="35" t="s">
        <v>2044</v>
      </c>
      <c r="R560" s="49">
        <f t="shared" si="153"/>
        <v>0</v>
      </c>
      <c r="S560" s="48">
        <v>0</v>
      </c>
      <c r="T560" s="48">
        <v>0</v>
      </c>
      <c r="U560" s="48" t="s">
        <v>2044</v>
      </c>
      <c r="V560" s="48" t="s">
        <v>2044</v>
      </c>
      <c r="W560" s="49" t="s">
        <v>1740</v>
      </c>
    </row>
    <row r="561" spans="1:23" ht="13.8">
      <c r="A561" s="32" t="s">
        <v>86</v>
      </c>
      <c r="B561" s="30">
        <v>100212</v>
      </c>
      <c r="C561" s="33" t="s">
        <v>116</v>
      </c>
      <c r="D561" s="33" t="s">
        <v>2048</v>
      </c>
      <c r="E561" s="33" t="s">
        <v>178</v>
      </c>
      <c r="F561" s="41">
        <f>F562+F563</f>
        <v>255200</v>
      </c>
      <c r="G561" s="41">
        <f aca="true" t="shared" si="159" ref="G561:J561">G562+G563</f>
        <v>7436760</v>
      </c>
      <c r="H561" s="41">
        <f t="shared" si="159"/>
        <v>0</v>
      </c>
      <c r="I561" s="41">
        <f t="shared" si="159"/>
        <v>0</v>
      </c>
      <c r="J561" s="41">
        <f t="shared" si="159"/>
        <v>0</v>
      </c>
      <c r="K561" s="34" t="s">
        <v>189</v>
      </c>
      <c r="L561" s="30" t="s">
        <v>190</v>
      </c>
      <c r="M561" s="52" t="s">
        <v>624</v>
      </c>
      <c r="N561" s="55" t="s">
        <v>2466</v>
      </c>
      <c r="O561" s="33" t="s">
        <v>190</v>
      </c>
      <c r="P561" s="33" t="s">
        <v>1930</v>
      </c>
      <c r="Q561" s="35" t="s">
        <v>2044</v>
      </c>
      <c r="R561" s="49">
        <f t="shared" si="153"/>
        <v>7691960</v>
      </c>
      <c r="S561" s="48">
        <v>0</v>
      </c>
      <c r="T561" s="48">
        <v>0</v>
      </c>
      <c r="U561" s="48" t="s">
        <v>2044</v>
      </c>
      <c r="V561" s="48" t="s">
        <v>2044</v>
      </c>
      <c r="W561" s="49" t="s">
        <v>1740</v>
      </c>
    </row>
    <row r="562" spans="1:23" ht="13.8">
      <c r="A562" s="32" t="s">
        <v>86</v>
      </c>
      <c r="B562" s="30">
        <v>100212</v>
      </c>
      <c r="C562" s="33" t="s">
        <v>116</v>
      </c>
      <c r="D562" s="33" t="s">
        <v>2048</v>
      </c>
      <c r="E562" s="33" t="s">
        <v>178</v>
      </c>
      <c r="F562" s="41">
        <v>255200</v>
      </c>
      <c r="G562" s="41">
        <v>255200</v>
      </c>
      <c r="H562" s="41">
        <v>0</v>
      </c>
      <c r="I562" s="41">
        <v>0</v>
      </c>
      <c r="J562" s="41">
        <v>0</v>
      </c>
      <c r="K562" s="34" t="s">
        <v>189</v>
      </c>
      <c r="L562" s="30" t="s">
        <v>30</v>
      </c>
      <c r="M562" s="52" t="s">
        <v>625</v>
      </c>
      <c r="N562" s="55" t="s">
        <v>2467</v>
      </c>
      <c r="O562" s="33" t="s">
        <v>30</v>
      </c>
      <c r="P562" s="33" t="s">
        <v>1930</v>
      </c>
      <c r="Q562" s="35" t="s">
        <v>2044</v>
      </c>
      <c r="R562" s="49">
        <f t="shared" si="153"/>
        <v>510400</v>
      </c>
      <c r="S562" s="48">
        <v>0</v>
      </c>
      <c r="T562" s="48">
        <v>0</v>
      </c>
      <c r="U562" s="48" t="s">
        <v>2044</v>
      </c>
      <c r="V562" s="48" t="s">
        <v>2044</v>
      </c>
      <c r="W562" s="49" t="s">
        <v>1740</v>
      </c>
    </row>
    <row r="563" spans="1:23" ht="13.8">
      <c r="A563" s="32" t="s">
        <v>86</v>
      </c>
      <c r="B563" s="30">
        <v>100212</v>
      </c>
      <c r="C563" s="33" t="s">
        <v>116</v>
      </c>
      <c r="D563" s="33" t="s">
        <v>2048</v>
      </c>
      <c r="E563" s="33" t="s">
        <v>178</v>
      </c>
      <c r="F563" s="41">
        <v>0</v>
      </c>
      <c r="G563" s="41">
        <v>7181560</v>
      </c>
      <c r="H563" s="41">
        <v>0</v>
      </c>
      <c r="I563" s="41">
        <v>0</v>
      </c>
      <c r="J563" s="41">
        <v>0</v>
      </c>
      <c r="K563" s="34" t="s">
        <v>189</v>
      </c>
      <c r="L563" s="30" t="s">
        <v>30</v>
      </c>
      <c r="M563" s="52" t="s">
        <v>626</v>
      </c>
      <c r="N563" s="55" t="s">
        <v>2468</v>
      </c>
      <c r="O563" s="33" t="s">
        <v>30</v>
      </c>
      <c r="P563" s="33" t="s">
        <v>1930</v>
      </c>
      <c r="Q563" s="35" t="s">
        <v>2044</v>
      </c>
      <c r="R563" s="49">
        <f t="shared" si="153"/>
        <v>7181560</v>
      </c>
      <c r="S563" s="48">
        <v>0</v>
      </c>
      <c r="T563" s="48">
        <v>0</v>
      </c>
      <c r="U563" s="48" t="s">
        <v>2044</v>
      </c>
      <c r="V563" s="48" t="s">
        <v>2044</v>
      </c>
      <c r="W563" s="49" t="s">
        <v>1740</v>
      </c>
    </row>
    <row r="564" spans="1:23" ht="13.8">
      <c r="A564" s="32" t="s">
        <v>86</v>
      </c>
      <c r="B564" s="30">
        <v>100213</v>
      </c>
      <c r="C564" s="33" t="s">
        <v>117</v>
      </c>
      <c r="D564" s="40" t="s">
        <v>2046</v>
      </c>
      <c r="E564" s="33" t="s">
        <v>144</v>
      </c>
      <c r="F564" s="41">
        <f>F565</f>
        <v>72742510.3</v>
      </c>
      <c r="G564" s="41">
        <f aca="true" t="shared" si="160" ref="G564:J564">G565</f>
        <v>198107466.79</v>
      </c>
      <c r="H564" s="41">
        <f t="shared" si="160"/>
        <v>52017423.879999995</v>
      </c>
      <c r="I564" s="41">
        <f t="shared" si="160"/>
        <v>51954783.879999995</v>
      </c>
      <c r="J564" s="41">
        <f t="shared" si="160"/>
        <v>51954783.879999995</v>
      </c>
      <c r="K564" s="34" t="s">
        <v>189</v>
      </c>
      <c r="L564" s="30" t="s">
        <v>27</v>
      </c>
      <c r="M564" s="52" t="s">
        <v>627</v>
      </c>
      <c r="N564" s="55" t="s">
        <v>627</v>
      </c>
      <c r="O564" s="33" t="s">
        <v>27</v>
      </c>
      <c r="P564" s="33" t="s">
        <v>1352</v>
      </c>
      <c r="Q564" s="35" t="s">
        <v>2044</v>
      </c>
      <c r="R564" s="47">
        <v>0</v>
      </c>
      <c r="S564" s="48">
        <v>0</v>
      </c>
      <c r="T564" s="48">
        <v>0</v>
      </c>
      <c r="U564" s="48" t="s">
        <v>2044</v>
      </c>
      <c r="V564" s="48" t="s">
        <v>2044</v>
      </c>
      <c r="W564" s="49" t="s">
        <v>1740</v>
      </c>
    </row>
    <row r="565" spans="1:23" ht="13.8">
      <c r="A565" s="32" t="s">
        <v>86</v>
      </c>
      <c r="B565" s="30">
        <v>100213</v>
      </c>
      <c r="C565" s="33" t="s">
        <v>117</v>
      </c>
      <c r="D565" s="40" t="s">
        <v>2046</v>
      </c>
      <c r="E565" s="33" t="s">
        <v>144</v>
      </c>
      <c r="F565" s="41">
        <f>F566+F568+F583+F585+F586+F588+F589</f>
        <v>72742510.3</v>
      </c>
      <c r="G565" s="41">
        <f aca="true" t="shared" si="161" ref="G565:J565">G566+G568+G583+G585+G586+G588+G589</f>
        <v>198107466.79</v>
      </c>
      <c r="H565" s="41">
        <f t="shared" si="161"/>
        <v>52017423.879999995</v>
      </c>
      <c r="I565" s="41">
        <f t="shared" si="161"/>
        <v>51954783.879999995</v>
      </c>
      <c r="J565" s="41">
        <f t="shared" si="161"/>
        <v>51954783.879999995</v>
      </c>
      <c r="K565" s="34" t="s">
        <v>189</v>
      </c>
      <c r="L565" s="30" t="s">
        <v>191</v>
      </c>
      <c r="M565" s="52" t="s">
        <v>627</v>
      </c>
      <c r="N565" s="55" t="s">
        <v>627</v>
      </c>
      <c r="O565" s="33" t="s">
        <v>191</v>
      </c>
      <c r="P565" s="33" t="s">
        <v>1352</v>
      </c>
      <c r="Q565" s="35" t="s">
        <v>2044</v>
      </c>
      <c r="R565" s="47">
        <v>0</v>
      </c>
      <c r="S565" s="48">
        <v>0</v>
      </c>
      <c r="T565" s="48">
        <v>0</v>
      </c>
      <c r="U565" s="48" t="s">
        <v>2044</v>
      </c>
      <c r="V565" s="48" t="s">
        <v>2044</v>
      </c>
      <c r="W565" s="49" t="s">
        <v>1740</v>
      </c>
    </row>
    <row r="566" spans="1:23" ht="13.8">
      <c r="A566" s="32" t="s">
        <v>86</v>
      </c>
      <c r="B566" s="30">
        <v>100213</v>
      </c>
      <c r="C566" s="33" t="s">
        <v>117</v>
      </c>
      <c r="D566" s="40" t="s">
        <v>2046</v>
      </c>
      <c r="E566" s="33" t="s">
        <v>144</v>
      </c>
      <c r="F566" s="41">
        <v>0</v>
      </c>
      <c r="G566" s="41">
        <v>0</v>
      </c>
      <c r="H566" s="41">
        <v>0</v>
      </c>
      <c r="I566" s="41">
        <v>0</v>
      </c>
      <c r="J566" s="41">
        <v>0</v>
      </c>
      <c r="K566" s="34" t="s">
        <v>189</v>
      </c>
      <c r="L566" s="30" t="s">
        <v>190</v>
      </c>
      <c r="M566" s="52" t="s">
        <v>627</v>
      </c>
      <c r="N566" s="55" t="s">
        <v>2469</v>
      </c>
      <c r="O566" s="33" t="s">
        <v>190</v>
      </c>
      <c r="P566" s="33" t="s">
        <v>1352</v>
      </c>
      <c r="Q566" s="35" t="s">
        <v>2044</v>
      </c>
      <c r="R566" s="49">
        <f t="shared" si="153"/>
        <v>0</v>
      </c>
      <c r="S566" s="48">
        <v>0</v>
      </c>
      <c r="T566" s="48">
        <v>0</v>
      </c>
      <c r="U566" s="48" t="s">
        <v>2044</v>
      </c>
      <c r="V566" s="48" t="s">
        <v>2044</v>
      </c>
      <c r="W566" s="49" t="s">
        <v>1740</v>
      </c>
    </row>
    <row r="567" spans="1:23" ht="13.8">
      <c r="A567" s="32" t="s">
        <v>86</v>
      </c>
      <c r="B567" s="30">
        <v>100213</v>
      </c>
      <c r="C567" s="33" t="s">
        <v>117</v>
      </c>
      <c r="D567" s="40" t="s">
        <v>2046</v>
      </c>
      <c r="E567" s="33" t="s">
        <v>144</v>
      </c>
      <c r="F567" s="41">
        <v>0</v>
      </c>
      <c r="G567" s="41">
        <v>0</v>
      </c>
      <c r="H567" s="41">
        <v>0</v>
      </c>
      <c r="I567" s="41">
        <v>0</v>
      </c>
      <c r="J567" s="41">
        <v>0</v>
      </c>
      <c r="K567" s="34" t="s">
        <v>189</v>
      </c>
      <c r="L567" s="30" t="s">
        <v>30</v>
      </c>
      <c r="M567" s="52" t="s">
        <v>628</v>
      </c>
      <c r="N567" s="55" t="s">
        <v>2470</v>
      </c>
      <c r="O567" s="33" t="s">
        <v>30</v>
      </c>
      <c r="P567" s="33" t="s">
        <v>1353</v>
      </c>
      <c r="Q567" s="35" t="s">
        <v>2044</v>
      </c>
      <c r="R567" s="49">
        <f t="shared" si="153"/>
        <v>0</v>
      </c>
      <c r="S567" s="48">
        <v>0</v>
      </c>
      <c r="T567" s="48">
        <v>0</v>
      </c>
      <c r="U567" s="48" t="s">
        <v>2044</v>
      </c>
      <c r="V567" s="48" t="s">
        <v>2044</v>
      </c>
      <c r="W567" s="49" t="s">
        <v>1742</v>
      </c>
    </row>
    <row r="568" spans="1:23" ht="13.8">
      <c r="A568" s="32" t="s">
        <v>86</v>
      </c>
      <c r="B568" s="30">
        <v>100213</v>
      </c>
      <c r="C568" s="33" t="s">
        <v>117</v>
      </c>
      <c r="D568" s="40" t="s">
        <v>2046</v>
      </c>
      <c r="E568" s="33" t="s">
        <v>144</v>
      </c>
      <c r="F568" s="41">
        <f>SUM(F569:F582)</f>
        <v>71942510.3</v>
      </c>
      <c r="G568" s="41">
        <f aca="true" t="shared" si="162" ref="G568:J568">SUM(G569:G582)</f>
        <v>181400490.07</v>
      </c>
      <c r="H568" s="41">
        <f t="shared" si="162"/>
        <v>40950927.72</v>
      </c>
      <c r="I568" s="41">
        <f t="shared" si="162"/>
        <v>40950927.72</v>
      </c>
      <c r="J568" s="41">
        <f t="shared" si="162"/>
        <v>40950927.72</v>
      </c>
      <c r="K568" s="34" t="s">
        <v>189</v>
      </c>
      <c r="L568" s="30" t="s">
        <v>190</v>
      </c>
      <c r="M568" s="52" t="s">
        <v>629</v>
      </c>
      <c r="N568" s="55" t="s">
        <v>2471</v>
      </c>
      <c r="O568" s="33" t="s">
        <v>190</v>
      </c>
      <c r="P568" s="33" t="s">
        <v>1354</v>
      </c>
      <c r="Q568" s="35" t="s">
        <v>2044</v>
      </c>
      <c r="R568" s="49">
        <f aca="true" t="shared" si="163" ref="R568">SUM(F568:K568)</f>
        <v>376195783.5300001</v>
      </c>
      <c r="S568" s="48">
        <v>30</v>
      </c>
      <c r="T568" s="48">
        <v>37</v>
      </c>
      <c r="U568" s="48" t="s">
        <v>2044</v>
      </c>
      <c r="V568" s="48" t="s">
        <v>2044</v>
      </c>
      <c r="W568" s="49" t="s">
        <v>1740</v>
      </c>
    </row>
    <row r="569" spans="1:23" ht="13.8">
      <c r="A569" s="32" t="s">
        <v>86</v>
      </c>
      <c r="B569" s="30">
        <v>100213</v>
      </c>
      <c r="C569" s="33" t="s">
        <v>117</v>
      </c>
      <c r="D569" s="40" t="s">
        <v>2046</v>
      </c>
      <c r="E569" s="33" t="s">
        <v>144</v>
      </c>
      <c r="F569" s="41">
        <v>0</v>
      </c>
      <c r="G569" s="41">
        <v>23919.47</v>
      </c>
      <c r="H569" s="41">
        <v>0</v>
      </c>
      <c r="I569" s="41">
        <v>0</v>
      </c>
      <c r="J569" s="41">
        <v>0</v>
      </c>
      <c r="K569" s="34" t="s">
        <v>189</v>
      </c>
      <c r="L569" s="30" t="s">
        <v>30</v>
      </c>
      <c r="M569" s="52" t="s">
        <v>629</v>
      </c>
      <c r="N569" s="55" t="s">
        <v>629</v>
      </c>
      <c r="O569" s="33" t="s">
        <v>30</v>
      </c>
      <c r="P569" s="33" t="s">
        <v>1354</v>
      </c>
      <c r="Q569" s="35" t="s">
        <v>2044</v>
      </c>
      <c r="R569" s="49">
        <f t="shared" si="153"/>
        <v>23919.47</v>
      </c>
      <c r="S569" s="48">
        <v>30</v>
      </c>
      <c r="T569" s="48">
        <v>37</v>
      </c>
      <c r="U569" s="48" t="s">
        <v>2044</v>
      </c>
      <c r="V569" s="48" t="s">
        <v>2044</v>
      </c>
      <c r="W569" s="49" t="s">
        <v>1740</v>
      </c>
    </row>
    <row r="570" spans="1:23" ht="13.8">
      <c r="A570" s="32" t="s">
        <v>86</v>
      </c>
      <c r="B570" s="30">
        <v>100213</v>
      </c>
      <c r="C570" s="33" t="s">
        <v>117</v>
      </c>
      <c r="D570" s="40" t="s">
        <v>2046</v>
      </c>
      <c r="E570" s="33" t="s">
        <v>144</v>
      </c>
      <c r="F570" s="41">
        <v>50000000</v>
      </c>
      <c r="G570" s="41">
        <v>50000000</v>
      </c>
      <c r="H570" s="41">
        <v>5939374.55</v>
      </c>
      <c r="I570" s="41">
        <v>5939374.55</v>
      </c>
      <c r="J570" s="41">
        <v>5939374.55</v>
      </c>
      <c r="K570" s="34" t="s">
        <v>189</v>
      </c>
      <c r="L570" s="30" t="s">
        <v>30</v>
      </c>
      <c r="M570" s="52" t="s">
        <v>630</v>
      </c>
      <c r="N570" s="55" t="s">
        <v>2472</v>
      </c>
      <c r="O570" s="33" t="s">
        <v>30</v>
      </c>
      <c r="P570" s="33" t="s">
        <v>1355</v>
      </c>
      <c r="Q570" s="35" t="s">
        <v>2044</v>
      </c>
      <c r="R570" s="49">
        <f t="shared" si="153"/>
        <v>117818123.64999999</v>
      </c>
      <c r="S570" s="48">
        <v>30</v>
      </c>
      <c r="T570" s="48">
        <v>25</v>
      </c>
      <c r="U570" s="48" t="s">
        <v>2044</v>
      </c>
      <c r="V570" s="48" t="s">
        <v>2044</v>
      </c>
      <c r="W570" s="49" t="s">
        <v>1740</v>
      </c>
    </row>
    <row r="571" spans="1:23" ht="13.8">
      <c r="A571" s="32" t="s">
        <v>86</v>
      </c>
      <c r="B571" s="30">
        <v>100213</v>
      </c>
      <c r="C571" s="33" t="s">
        <v>117</v>
      </c>
      <c r="D571" s="40" t="s">
        <v>2046</v>
      </c>
      <c r="E571" s="33" t="s">
        <v>144</v>
      </c>
      <c r="F571" s="41">
        <v>0</v>
      </c>
      <c r="G571" s="41">
        <v>6266208.04</v>
      </c>
      <c r="H571" s="41">
        <v>2548255.64</v>
      </c>
      <c r="I571" s="41">
        <v>2548255.64</v>
      </c>
      <c r="J571" s="41">
        <v>2548255.64</v>
      </c>
      <c r="K571" s="34" t="s">
        <v>189</v>
      </c>
      <c r="L571" s="30" t="s">
        <v>30</v>
      </c>
      <c r="M571" s="52" t="s">
        <v>117</v>
      </c>
      <c r="N571" s="55" t="s">
        <v>117</v>
      </c>
      <c r="O571" s="33" t="s">
        <v>30</v>
      </c>
      <c r="P571" s="33" t="s">
        <v>1872</v>
      </c>
      <c r="Q571" s="35" t="s">
        <v>2044</v>
      </c>
      <c r="R571" s="49">
        <v>0</v>
      </c>
      <c r="S571" s="48">
        <v>0</v>
      </c>
      <c r="T571" s="48">
        <v>0</v>
      </c>
      <c r="U571" s="48" t="s">
        <v>2044</v>
      </c>
      <c r="V571" s="48" t="s">
        <v>2044</v>
      </c>
      <c r="W571" s="49" t="s">
        <v>1740</v>
      </c>
    </row>
    <row r="572" spans="1:23" ht="13.8">
      <c r="A572" s="32" t="s">
        <v>86</v>
      </c>
      <c r="B572" s="30">
        <v>100213</v>
      </c>
      <c r="C572" s="33" t="s">
        <v>117</v>
      </c>
      <c r="D572" s="40" t="s">
        <v>2046</v>
      </c>
      <c r="E572" s="33" t="s">
        <v>144</v>
      </c>
      <c r="F572" s="41">
        <v>0</v>
      </c>
      <c r="G572" s="41">
        <v>72170893.39</v>
      </c>
      <c r="H572" s="41">
        <v>21429794.33</v>
      </c>
      <c r="I572" s="41">
        <v>21429794.33</v>
      </c>
      <c r="J572" s="41">
        <v>21429794.33</v>
      </c>
      <c r="K572" s="34" t="s">
        <v>189</v>
      </c>
      <c r="L572" s="30" t="s">
        <v>30</v>
      </c>
      <c r="M572" s="52" t="s">
        <v>117</v>
      </c>
      <c r="N572" s="55" t="s">
        <v>117</v>
      </c>
      <c r="O572" s="33" t="s">
        <v>30</v>
      </c>
      <c r="P572" s="33" t="s">
        <v>1872</v>
      </c>
      <c r="Q572" s="35" t="s">
        <v>2044</v>
      </c>
      <c r="R572" s="49">
        <v>0</v>
      </c>
      <c r="S572" s="48">
        <v>0</v>
      </c>
      <c r="T572" s="48">
        <v>0</v>
      </c>
      <c r="U572" s="48" t="s">
        <v>2044</v>
      </c>
      <c r="V572" s="48" t="s">
        <v>2044</v>
      </c>
      <c r="W572" s="49" t="s">
        <v>1740</v>
      </c>
    </row>
    <row r="573" spans="1:23" ht="13.8">
      <c r="A573" s="32" t="s">
        <v>86</v>
      </c>
      <c r="B573" s="30">
        <v>100213</v>
      </c>
      <c r="C573" s="33" t="s">
        <v>117</v>
      </c>
      <c r="D573" s="40" t="s">
        <v>2046</v>
      </c>
      <c r="E573" s="33" t="s">
        <v>156</v>
      </c>
      <c r="F573" s="41">
        <v>0</v>
      </c>
      <c r="G573" s="41">
        <v>2085999.79</v>
      </c>
      <c r="H573" s="41">
        <v>1440312.24</v>
      </c>
      <c r="I573" s="41">
        <v>1440312.24</v>
      </c>
      <c r="J573" s="41">
        <v>1440312.24</v>
      </c>
      <c r="K573" s="34" t="s">
        <v>189</v>
      </c>
      <c r="L573" s="30" t="s">
        <v>30</v>
      </c>
      <c r="M573" s="52" t="s">
        <v>631</v>
      </c>
      <c r="N573" s="55" t="s">
        <v>2049</v>
      </c>
      <c r="O573" s="33" t="s">
        <v>30</v>
      </c>
      <c r="P573" s="33" t="s">
        <v>1071</v>
      </c>
      <c r="Q573" s="35" t="s">
        <v>2044</v>
      </c>
      <c r="R573" s="49">
        <f t="shared" si="153"/>
        <v>6406936.510000001</v>
      </c>
      <c r="S573" s="48">
        <v>79</v>
      </c>
      <c r="T573" s="48">
        <v>79</v>
      </c>
      <c r="U573" s="48" t="s">
        <v>2044</v>
      </c>
      <c r="V573" s="48" t="s">
        <v>2044</v>
      </c>
      <c r="W573" s="49" t="s">
        <v>1740</v>
      </c>
    </row>
    <row r="574" spans="1:23" ht="13.8">
      <c r="A574" s="32" t="s">
        <v>86</v>
      </c>
      <c r="B574" s="30">
        <v>100213</v>
      </c>
      <c r="C574" s="33" t="s">
        <v>117</v>
      </c>
      <c r="D574" s="40" t="s">
        <v>2046</v>
      </c>
      <c r="E574" s="33" t="s">
        <v>156</v>
      </c>
      <c r="F574" s="41">
        <v>0</v>
      </c>
      <c r="G574" s="41">
        <v>163470.81</v>
      </c>
      <c r="H574" s="41">
        <v>0</v>
      </c>
      <c r="I574" s="41">
        <v>0</v>
      </c>
      <c r="J574" s="41">
        <v>0</v>
      </c>
      <c r="K574" s="34" t="s">
        <v>189</v>
      </c>
      <c r="L574" s="30" t="s">
        <v>30</v>
      </c>
      <c r="M574" s="52" t="s">
        <v>632</v>
      </c>
      <c r="N574" s="55" t="s">
        <v>2049</v>
      </c>
      <c r="O574" s="33" t="s">
        <v>30</v>
      </c>
      <c r="P574" s="33" t="s">
        <v>1071</v>
      </c>
      <c r="Q574" s="35" t="s">
        <v>2044</v>
      </c>
      <c r="R574" s="49">
        <f t="shared" si="153"/>
        <v>163470.81</v>
      </c>
      <c r="S574" s="48">
        <v>80</v>
      </c>
      <c r="T574" s="48">
        <v>100</v>
      </c>
      <c r="U574" s="48" t="s">
        <v>2044</v>
      </c>
      <c r="V574" s="48" t="s">
        <v>2044</v>
      </c>
      <c r="W574" s="49" t="s">
        <v>1740</v>
      </c>
    </row>
    <row r="575" spans="1:23" ht="13.8">
      <c r="A575" s="32" t="s">
        <v>86</v>
      </c>
      <c r="B575" s="30">
        <v>100213</v>
      </c>
      <c r="C575" s="33" t="s">
        <v>117</v>
      </c>
      <c r="D575" s="40" t="s">
        <v>2046</v>
      </c>
      <c r="E575" s="33" t="s">
        <v>1748</v>
      </c>
      <c r="F575" s="41">
        <v>21942510.3</v>
      </c>
      <c r="G575" s="41">
        <v>21942510</v>
      </c>
      <c r="H575" s="41">
        <v>2129077.19</v>
      </c>
      <c r="I575" s="41">
        <v>2129077.19</v>
      </c>
      <c r="J575" s="41">
        <v>2129077.19</v>
      </c>
      <c r="K575" s="34" t="s">
        <v>189</v>
      </c>
      <c r="L575" s="30" t="s">
        <v>30</v>
      </c>
      <c r="M575" s="52" t="s">
        <v>1779</v>
      </c>
      <c r="N575" s="55" t="s">
        <v>2473</v>
      </c>
      <c r="O575" s="33" t="s">
        <v>30</v>
      </c>
      <c r="P575" s="33" t="s">
        <v>1933</v>
      </c>
      <c r="Q575" s="35" t="s">
        <v>2044</v>
      </c>
      <c r="R575" s="49">
        <f t="shared" si="153"/>
        <v>50272251.86999999</v>
      </c>
      <c r="S575" s="48">
        <v>100</v>
      </c>
      <c r="T575" s="48">
        <v>88.88</v>
      </c>
      <c r="U575" s="48" t="s">
        <v>2044</v>
      </c>
      <c r="V575" s="48" t="s">
        <v>2044</v>
      </c>
      <c r="W575" s="49" t="s">
        <v>1740</v>
      </c>
    </row>
    <row r="576" spans="1:23" ht="13.8">
      <c r="A576" s="32" t="s">
        <v>86</v>
      </c>
      <c r="B576" s="30">
        <v>100213</v>
      </c>
      <c r="C576" s="33" t="s">
        <v>117</v>
      </c>
      <c r="D576" s="40" t="s">
        <v>2046</v>
      </c>
      <c r="E576" s="33" t="s">
        <v>1748</v>
      </c>
      <c r="F576" s="41">
        <v>0</v>
      </c>
      <c r="G576" s="41">
        <v>2057490</v>
      </c>
      <c r="H576" s="41">
        <v>0</v>
      </c>
      <c r="I576" s="41">
        <v>0</v>
      </c>
      <c r="J576" s="41">
        <v>0</v>
      </c>
      <c r="K576" s="34" t="s">
        <v>189</v>
      </c>
      <c r="L576" s="30" t="s">
        <v>30</v>
      </c>
      <c r="M576" s="52" t="s">
        <v>1780</v>
      </c>
      <c r="N576" s="55" t="s">
        <v>2474</v>
      </c>
      <c r="O576" s="33" t="s">
        <v>30</v>
      </c>
      <c r="P576" s="33" t="s">
        <v>1934</v>
      </c>
      <c r="Q576" s="35" t="s">
        <v>2044</v>
      </c>
      <c r="R576" s="49">
        <f t="shared" si="153"/>
        <v>2057490</v>
      </c>
      <c r="S576" s="48">
        <v>100</v>
      </c>
      <c r="T576" s="48">
        <v>100</v>
      </c>
      <c r="U576" s="48" t="s">
        <v>2044</v>
      </c>
      <c r="V576" s="48" t="s">
        <v>2044</v>
      </c>
      <c r="W576" s="49" t="s">
        <v>1740</v>
      </c>
    </row>
    <row r="577" spans="1:23" ht="13.8">
      <c r="A577" s="32" t="s">
        <v>86</v>
      </c>
      <c r="B577" s="30">
        <v>100213</v>
      </c>
      <c r="C577" s="33" t="s">
        <v>117</v>
      </c>
      <c r="D577" s="40" t="s">
        <v>2046</v>
      </c>
      <c r="E577" s="33" t="s">
        <v>1748</v>
      </c>
      <c r="F577" s="41">
        <v>0</v>
      </c>
      <c r="G577" s="41">
        <v>3618069.75</v>
      </c>
      <c r="H577" s="41">
        <v>0</v>
      </c>
      <c r="I577" s="41">
        <v>0</v>
      </c>
      <c r="J577" s="41">
        <v>0</v>
      </c>
      <c r="K577" s="34" t="s">
        <v>189</v>
      </c>
      <c r="L577" s="30" t="s">
        <v>30</v>
      </c>
      <c r="M577" s="52" t="s">
        <v>1781</v>
      </c>
      <c r="N577" s="55" t="s">
        <v>2475</v>
      </c>
      <c r="O577" s="33" t="s">
        <v>30</v>
      </c>
      <c r="P577" s="33" t="s">
        <v>1935</v>
      </c>
      <c r="Q577" s="35" t="s">
        <v>2044</v>
      </c>
      <c r="R577" s="49">
        <f t="shared" si="153"/>
        <v>3618069.75</v>
      </c>
      <c r="S577" s="48">
        <v>32</v>
      </c>
      <c r="T577" s="48">
        <v>35.22</v>
      </c>
      <c r="U577" s="48" t="s">
        <v>2044</v>
      </c>
      <c r="V577" s="48" t="s">
        <v>2044</v>
      </c>
      <c r="W577" s="49" t="s">
        <v>1742</v>
      </c>
    </row>
    <row r="578" spans="1:23" ht="13.8">
      <c r="A578" s="32" t="s">
        <v>86</v>
      </c>
      <c r="B578" s="30">
        <v>100213</v>
      </c>
      <c r="C578" s="33" t="s">
        <v>117</v>
      </c>
      <c r="D578" s="40" t="s">
        <v>2046</v>
      </c>
      <c r="E578" s="33" t="s">
        <v>1748</v>
      </c>
      <c r="F578" s="41">
        <v>0</v>
      </c>
      <c r="G578" s="41">
        <v>346849.65</v>
      </c>
      <c r="H578" s="41">
        <v>0</v>
      </c>
      <c r="I578" s="41">
        <v>0</v>
      </c>
      <c r="J578" s="41">
        <v>0</v>
      </c>
      <c r="K578" s="34" t="s">
        <v>189</v>
      </c>
      <c r="L578" s="30" t="s">
        <v>30</v>
      </c>
      <c r="M578" s="52" t="s">
        <v>117</v>
      </c>
      <c r="N578" s="55" t="s">
        <v>117</v>
      </c>
      <c r="O578" s="33" t="s">
        <v>30</v>
      </c>
      <c r="P578" s="33" t="s">
        <v>1872</v>
      </c>
      <c r="Q578" s="35" t="s">
        <v>2044</v>
      </c>
      <c r="R578" s="49">
        <v>0</v>
      </c>
      <c r="S578" s="48">
        <v>0</v>
      </c>
      <c r="T578" s="48">
        <v>0</v>
      </c>
      <c r="U578" s="48" t="s">
        <v>2044</v>
      </c>
      <c r="V578" s="48" t="s">
        <v>2044</v>
      </c>
      <c r="W578" s="49" t="s">
        <v>1740</v>
      </c>
    </row>
    <row r="579" spans="1:23" ht="13.8">
      <c r="A579" s="32" t="s">
        <v>86</v>
      </c>
      <c r="B579" s="30">
        <v>100213</v>
      </c>
      <c r="C579" s="33" t="s">
        <v>117</v>
      </c>
      <c r="D579" s="40" t="s">
        <v>2046</v>
      </c>
      <c r="E579" s="33" t="s">
        <v>1748</v>
      </c>
      <c r="F579" s="41">
        <v>0</v>
      </c>
      <c r="G579" s="41">
        <v>2682955.75</v>
      </c>
      <c r="H579" s="41">
        <v>2578318.14</v>
      </c>
      <c r="I579" s="41">
        <v>2578318.14</v>
      </c>
      <c r="J579" s="41">
        <v>2578318.14</v>
      </c>
      <c r="K579" s="34" t="s">
        <v>189</v>
      </c>
      <c r="L579" s="30" t="s">
        <v>30</v>
      </c>
      <c r="M579" s="52" t="s">
        <v>117</v>
      </c>
      <c r="N579" s="55" t="s">
        <v>117</v>
      </c>
      <c r="O579" s="33" t="s">
        <v>30</v>
      </c>
      <c r="P579" s="33" t="s">
        <v>1872</v>
      </c>
      <c r="Q579" s="35" t="s">
        <v>2044</v>
      </c>
      <c r="R579" s="49">
        <v>0</v>
      </c>
      <c r="S579" s="48">
        <v>0</v>
      </c>
      <c r="T579" s="48">
        <v>0</v>
      </c>
      <c r="U579" s="48" t="s">
        <v>2044</v>
      </c>
      <c r="V579" s="48" t="s">
        <v>2044</v>
      </c>
      <c r="W579" s="49" t="s">
        <v>1740</v>
      </c>
    </row>
    <row r="580" spans="1:23" ht="13.8">
      <c r="A580" s="32" t="s">
        <v>86</v>
      </c>
      <c r="B580" s="30">
        <v>100213</v>
      </c>
      <c r="C580" s="33" t="s">
        <v>117</v>
      </c>
      <c r="D580" s="40" t="s">
        <v>2046</v>
      </c>
      <c r="E580" s="33" t="s">
        <v>1748</v>
      </c>
      <c r="F580" s="41">
        <v>0</v>
      </c>
      <c r="G580" s="41">
        <v>603751.42</v>
      </c>
      <c r="H580" s="41">
        <v>0</v>
      </c>
      <c r="I580" s="41">
        <v>0</v>
      </c>
      <c r="J580" s="41">
        <v>0</v>
      </c>
      <c r="K580" s="34" t="s">
        <v>189</v>
      </c>
      <c r="L580" s="30" t="s">
        <v>30</v>
      </c>
      <c r="M580" s="52" t="s">
        <v>117</v>
      </c>
      <c r="N580" s="55" t="s">
        <v>117</v>
      </c>
      <c r="O580" s="33" t="s">
        <v>30</v>
      </c>
      <c r="P580" s="33" t="s">
        <v>1872</v>
      </c>
      <c r="Q580" s="35" t="s">
        <v>2044</v>
      </c>
      <c r="R580" s="49">
        <v>0</v>
      </c>
      <c r="S580" s="48">
        <v>0</v>
      </c>
      <c r="T580" s="48">
        <v>0</v>
      </c>
      <c r="U580" s="48" t="s">
        <v>2044</v>
      </c>
      <c r="V580" s="48" t="s">
        <v>2044</v>
      </c>
      <c r="W580" s="49" t="s">
        <v>1740</v>
      </c>
    </row>
    <row r="581" spans="1:23" ht="13.8">
      <c r="A581" s="32" t="s">
        <v>86</v>
      </c>
      <c r="B581" s="30">
        <v>100213</v>
      </c>
      <c r="C581" s="33" t="s">
        <v>117</v>
      </c>
      <c r="D581" s="40" t="s">
        <v>2046</v>
      </c>
      <c r="E581" s="33" t="s">
        <v>1748</v>
      </c>
      <c r="F581" s="41">
        <v>0</v>
      </c>
      <c r="G581" s="41">
        <v>13938372</v>
      </c>
      <c r="H581" s="41">
        <v>4885795.63</v>
      </c>
      <c r="I581" s="41">
        <v>4885795.63</v>
      </c>
      <c r="J581" s="41">
        <v>4885795.63</v>
      </c>
      <c r="K581" s="34" t="s">
        <v>189</v>
      </c>
      <c r="L581" s="30" t="s">
        <v>30</v>
      </c>
      <c r="M581" s="52" t="s">
        <v>117</v>
      </c>
      <c r="N581" s="55" t="s">
        <v>117</v>
      </c>
      <c r="O581" s="33" t="s">
        <v>30</v>
      </c>
      <c r="P581" s="33" t="s">
        <v>1872</v>
      </c>
      <c r="Q581" s="35" t="s">
        <v>2044</v>
      </c>
      <c r="R581" s="49">
        <v>0</v>
      </c>
      <c r="S581" s="48">
        <v>0</v>
      </c>
      <c r="T581" s="48">
        <v>0</v>
      </c>
      <c r="U581" s="48" t="s">
        <v>2044</v>
      </c>
      <c r="V581" s="48" t="s">
        <v>2044</v>
      </c>
      <c r="W581" s="49" t="s">
        <v>1740</v>
      </c>
    </row>
    <row r="582" spans="1:23" ht="13.8">
      <c r="A582" s="32" t="s">
        <v>86</v>
      </c>
      <c r="B582" s="30">
        <v>100213</v>
      </c>
      <c r="C582" s="33" t="s">
        <v>117</v>
      </c>
      <c r="D582" s="40" t="s">
        <v>2046</v>
      </c>
      <c r="E582" s="33" t="s">
        <v>156</v>
      </c>
      <c r="F582" s="41">
        <v>0</v>
      </c>
      <c r="G582" s="41">
        <v>5500000</v>
      </c>
      <c r="H582" s="41">
        <v>0</v>
      </c>
      <c r="I582" s="41">
        <v>0</v>
      </c>
      <c r="J582" s="41">
        <v>0</v>
      </c>
      <c r="K582" s="34" t="s">
        <v>189</v>
      </c>
      <c r="L582" s="30" t="s">
        <v>30</v>
      </c>
      <c r="M582" s="52" t="s">
        <v>1782</v>
      </c>
      <c r="N582" s="55" t="s">
        <v>2476</v>
      </c>
      <c r="O582" s="33" t="s">
        <v>30</v>
      </c>
      <c r="P582" s="33" t="s">
        <v>1169</v>
      </c>
      <c r="Q582" s="35" t="s">
        <v>2044</v>
      </c>
      <c r="R582" s="49">
        <f t="shared" si="153"/>
        <v>5500000</v>
      </c>
      <c r="S582" s="48">
        <v>0</v>
      </c>
      <c r="T582" s="48">
        <v>0</v>
      </c>
      <c r="U582" s="48" t="s">
        <v>2044</v>
      </c>
      <c r="V582" s="48" t="s">
        <v>2044</v>
      </c>
      <c r="W582" s="49" t="s">
        <v>1740</v>
      </c>
    </row>
    <row r="583" spans="1:23" ht="13.8">
      <c r="A583" s="32" t="s">
        <v>86</v>
      </c>
      <c r="B583" s="30">
        <v>100213</v>
      </c>
      <c r="C583" s="33" t="s">
        <v>117</v>
      </c>
      <c r="D583" s="40" t="s">
        <v>2046</v>
      </c>
      <c r="E583" s="33" t="s">
        <v>144</v>
      </c>
      <c r="F583" s="41">
        <f aca="true" t="shared" si="164" ref="F583:I583">F584</f>
        <v>0</v>
      </c>
      <c r="G583" s="41">
        <f t="shared" si="164"/>
        <v>14734452.39</v>
      </c>
      <c r="H583" s="41">
        <f t="shared" si="164"/>
        <v>9500774.36</v>
      </c>
      <c r="I583" s="41">
        <f t="shared" si="164"/>
        <v>9500774.36</v>
      </c>
      <c r="J583" s="41">
        <f>J584</f>
        <v>9500774.36</v>
      </c>
      <c r="K583" s="34" t="s">
        <v>189</v>
      </c>
      <c r="L583" s="30" t="s">
        <v>190</v>
      </c>
      <c r="M583" s="52" t="s">
        <v>633</v>
      </c>
      <c r="N583" s="55" t="s">
        <v>2477</v>
      </c>
      <c r="O583" s="33" t="s">
        <v>190</v>
      </c>
      <c r="P583" s="33" t="s">
        <v>1356</v>
      </c>
      <c r="Q583" s="35" t="s">
        <v>2044</v>
      </c>
      <c r="R583" s="49">
        <f t="shared" si="153"/>
        <v>43236775.47</v>
      </c>
      <c r="S583" s="48">
        <v>0</v>
      </c>
      <c r="T583" s="48">
        <v>0</v>
      </c>
      <c r="U583" s="48" t="s">
        <v>2044</v>
      </c>
      <c r="V583" s="48" t="s">
        <v>2044</v>
      </c>
      <c r="W583" s="49" t="s">
        <v>1740</v>
      </c>
    </row>
    <row r="584" spans="1:23" ht="13.8">
      <c r="A584" s="32" t="s">
        <v>86</v>
      </c>
      <c r="B584" s="30">
        <v>100213</v>
      </c>
      <c r="C584" s="33" t="s">
        <v>117</v>
      </c>
      <c r="D584" s="40" t="s">
        <v>2046</v>
      </c>
      <c r="E584" s="33" t="s">
        <v>144</v>
      </c>
      <c r="F584" s="41">
        <v>0</v>
      </c>
      <c r="G584" s="41">
        <v>14734452.39</v>
      </c>
      <c r="H584" s="41">
        <v>9500774.36</v>
      </c>
      <c r="I584" s="41">
        <v>9500774.36</v>
      </c>
      <c r="J584" s="41">
        <v>9500774.36</v>
      </c>
      <c r="K584" s="34" t="s">
        <v>189</v>
      </c>
      <c r="L584" s="30" t="s">
        <v>30</v>
      </c>
      <c r="M584" s="52" t="s">
        <v>634</v>
      </c>
      <c r="N584" s="55" t="s">
        <v>2478</v>
      </c>
      <c r="O584" s="33" t="s">
        <v>30</v>
      </c>
      <c r="P584" s="33" t="s">
        <v>1357</v>
      </c>
      <c r="Q584" s="35" t="s">
        <v>2044</v>
      </c>
      <c r="R584" s="49">
        <f t="shared" si="153"/>
        <v>43236775.47</v>
      </c>
      <c r="S584" s="48">
        <v>0</v>
      </c>
      <c r="T584" s="48">
        <v>0</v>
      </c>
      <c r="U584" s="48" t="s">
        <v>2044</v>
      </c>
      <c r="V584" s="48" t="s">
        <v>2044</v>
      </c>
      <c r="W584" s="49" t="s">
        <v>1740</v>
      </c>
    </row>
    <row r="585" spans="1:23" ht="13.8">
      <c r="A585" s="32" t="s">
        <v>86</v>
      </c>
      <c r="B585" s="30">
        <v>100213</v>
      </c>
      <c r="C585" s="33" t="s">
        <v>117</v>
      </c>
      <c r="D585" s="40" t="s">
        <v>2046</v>
      </c>
      <c r="E585" s="33" t="s">
        <v>144</v>
      </c>
      <c r="F585" s="41">
        <v>0</v>
      </c>
      <c r="G585" s="41">
        <v>0</v>
      </c>
      <c r="H585" s="41">
        <v>0</v>
      </c>
      <c r="I585" s="41">
        <v>0</v>
      </c>
      <c r="J585" s="41">
        <v>0</v>
      </c>
      <c r="K585" s="34" t="s">
        <v>189</v>
      </c>
      <c r="L585" s="30" t="s">
        <v>190</v>
      </c>
      <c r="M585" s="52" t="s">
        <v>635</v>
      </c>
      <c r="N585" s="55" t="s">
        <v>2479</v>
      </c>
      <c r="O585" s="33" t="s">
        <v>190</v>
      </c>
      <c r="P585" s="33" t="s">
        <v>1358</v>
      </c>
      <c r="Q585" s="35" t="s">
        <v>2044</v>
      </c>
      <c r="R585" s="49">
        <f t="shared" si="153"/>
        <v>0</v>
      </c>
      <c r="S585" s="48">
        <v>0</v>
      </c>
      <c r="T585" s="48">
        <v>0</v>
      </c>
      <c r="U585" s="48" t="s">
        <v>2044</v>
      </c>
      <c r="V585" s="48" t="s">
        <v>2044</v>
      </c>
      <c r="W585" s="49" t="s">
        <v>1740</v>
      </c>
    </row>
    <row r="586" spans="1:23" ht="13.8">
      <c r="A586" s="32" t="s">
        <v>86</v>
      </c>
      <c r="B586" s="30">
        <v>100213</v>
      </c>
      <c r="C586" s="33" t="s">
        <v>117</v>
      </c>
      <c r="D586" s="40" t="s">
        <v>2046</v>
      </c>
      <c r="E586" s="33" t="s">
        <v>155</v>
      </c>
      <c r="F586" s="41">
        <f aca="true" t="shared" si="165" ref="F586:I586">F587</f>
        <v>800000</v>
      </c>
      <c r="G586" s="41">
        <f t="shared" si="165"/>
        <v>800000</v>
      </c>
      <c r="H586" s="41">
        <f t="shared" si="165"/>
        <v>800000</v>
      </c>
      <c r="I586" s="41">
        <f t="shared" si="165"/>
        <v>800000</v>
      </c>
      <c r="J586" s="41">
        <f>J587</f>
        <v>800000</v>
      </c>
      <c r="K586" s="34" t="s">
        <v>189</v>
      </c>
      <c r="L586" s="30" t="s">
        <v>190</v>
      </c>
      <c r="M586" s="52" t="s">
        <v>636</v>
      </c>
      <c r="N586" s="55" t="s">
        <v>2480</v>
      </c>
      <c r="O586" s="33" t="s">
        <v>190</v>
      </c>
      <c r="P586" s="33" t="s">
        <v>1359</v>
      </c>
      <c r="Q586" s="35" t="s">
        <v>2044</v>
      </c>
      <c r="R586" s="49">
        <f t="shared" si="153"/>
        <v>4000000</v>
      </c>
      <c r="S586" s="48">
        <v>5</v>
      </c>
      <c r="T586" s="48">
        <v>5</v>
      </c>
      <c r="U586" s="48" t="s">
        <v>2044</v>
      </c>
      <c r="V586" s="48" t="s">
        <v>2044</v>
      </c>
      <c r="W586" s="49" t="s">
        <v>1740</v>
      </c>
    </row>
    <row r="587" spans="1:23" ht="13.8">
      <c r="A587" s="32" t="s">
        <v>89</v>
      </c>
      <c r="B587" s="30">
        <v>100213</v>
      </c>
      <c r="C587" s="33" t="s">
        <v>117</v>
      </c>
      <c r="D587" s="40" t="s">
        <v>2046</v>
      </c>
      <c r="E587" s="33" t="s">
        <v>155</v>
      </c>
      <c r="F587" s="41">
        <v>800000</v>
      </c>
      <c r="G587" s="41">
        <v>800000</v>
      </c>
      <c r="H587" s="41">
        <v>800000</v>
      </c>
      <c r="I587" s="41">
        <v>800000</v>
      </c>
      <c r="J587" s="41">
        <v>800000</v>
      </c>
      <c r="K587" s="34" t="s">
        <v>189</v>
      </c>
      <c r="L587" s="30" t="s">
        <v>30</v>
      </c>
      <c r="M587" s="52" t="s">
        <v>637</v>
      </c>
      <c r="N587" s="55" t="s">
        <v>2480</v>
      </c>
      <c r="O587" s="33" t="s">
        <v>30</v>
      </c>
      <c r="P587" s="33" t="s">
        <v>1360</v>
      </c>
      <c r="Q587" s="35" t="s">
        <v>2044</v>
      </c>
      <c r="R587" s="49">
        <f t="shared" si="153"/>
        <v>4000000</v>
      </c>
      <c r="S587" s="48">
        <v>5</v>
      </c>
      <c r="T587" s="48">
        <v>5</v>
      </c>
      <c r="U587" s="48" t="s">
        <v>2044</v>
      </c>
      <c r="V587" s="48" t="s">
        <v>2044</v>
      </c>
      <c r="W587" s="49" t="s">
        <v>1740</v>
      </c>
    </row>
    <row r="588" spans="1:23" ht="13.8">
      <c r="A588" s="32" t="s">
        <v>86</v>
      </c>
      <c r="B588" s="30">
        <v>100213</v>
      </c>
      <c r="C588" s="33" t="s">
        <v>117</v>
      </c>
      <c r="D588" s="40" t="s">
        <v>2046</v>
      </c>
      <c r="E588" s="33" t="s">
        <v>144</v>
      </c>
      <c r="F588" s="41">
        <v>0</v>
      </c>
      <c r="G588" s="41">
        <v>0</v>
      </c>
      <c r="H588" s="41">
        <v>0</v>
      </c>
      <c r="I588" s="41">
        <v>0</v>
      </c>
      <c r="J588" s="41">
        <v>0</v>
      </c>
      <c r="K588" s="34" t="s">
        <v>189</v>
      </c>
      <c r="L588" s="30" t="s">
        <v>190</v>
      </c>
      <c r="M588" s="52" t="s">
        <v>638</v>
      </c>
      <c r="N588" s="55" t="s">
        <v>2481</v>
      </c>
      <c r="O588" s="33" t="s">
        <v>190</v>
      </c>
      <c r="P588" s="33" t="s">
        <v>1361</v>
      </c>
      <c r="Q588" s="35" t="s">
        <v>2044</v>
      </c>
      <c r="R588" s="49">
        <f t="shared" si="153"/>
        <v>0</v>
      </c>
      <c r="S588" s="48">
        <v>0</v>
      </c>
      <c r="T588" s="48">
        <v>0</v>
      </c>
      <c r="U588" s="48" t="s">
        <v>2044</v>
      </c>
      <c r="V588" s="48" t="s">
        <v>2044</v>
      </c>
      <c r="W588" s="49" t="s">
        <v>1740</v>
      </c>
    </row>
    <row r="589" spans="1:23" ht="13.8">
      <c r="A589" s="32" t="s">
        <v>86</v>
      </c>
      <c r="B589" s="30">
        <v>100213</v>
      </c>
      <c r="C589" s="33" t="s">
        <v>117</v>
      </c>
      <c r="D589" s="40" t="s">
        <v>2046</v>
      </c>
      <c r="E589" s="33" t="s">
        <v>178</v>
      </c>
      <c r="F589" s="41">
        <f>F590</f>
        <v>0</v>
      </c>
      <c r="G589" s="41">
        <f>G590</f>
        <v>1172524.33</v>
      </c>
      <c r="H589" s="41">
        <f aca="true" t="shared" si="166" ref="H589:J589">H590</f>
        <v>765721.8</v>
      </c>
      <c r="I589" s="41">
        <f t="shared" si="166"/>
        <v>703081.8</v>
      </c>
      <c r="J589" s="41">
        <f t="shared" si="166"/>
        <v>703081.8</v>
      </c>
      <c r="K589" s="34" t="s">
        <v>189</v>
      </c>
      <c r="L589" s="30" t="s">
        <v>190</v>
      </c>
      <c r="M589" s="52" t="s">
        <v>639</v>
      </c>
      <c r="N589" s="55" t="s">
        <v>2482</v>
      </c>
      <c r="O589" s="33" t="s">
        <v>190</v>
      </c>
      <c r="P589" s="33" t="s">
        <v>1362</v>
      </c>
      <c r="Q589" s="35" t="s">
        <v>2044</v>
      </c>
      <c r="R589" s="49">
        <f t="shared" si="153"/>
        <v>3344409.7300000004</v>
      </c>
      <c r="S589" s="48">
        <v>0</v>
      </c>
      <c r="T589" s="48">
        <v>0</v>
      </c>
      <c r="U589" s="48" t="s">
        <v>2044</v>
      </c>
      <c r="V589" s="48" t="s">
        <v>2044</v>
      </c>
      <c r="W589" s="49" t="s">
        <v>1742</v>
      </c>
    </row>
    <row r="590" spans="1:23" ht="13.8">
      <c r="A590" s="32" t="s">
        <v>87</v>
      </c>
      <c r="B590" s="30">
        <v>100213</v>
      </c>
      <c r="C590" s="33" t="s">
        <v>117</v>
      </c>
      <c r="D590" s="40" t="s">
        <v>2046</v>
      </c>
      <c r="E590" s="33" t="s">
        <v>149</v>
      </c>
      <c r="F590" s="41">
        <v>0</v>
      </c>
      <c r="G590" s="41">
        <v>1172524.33</v>
      </c>
      <c r="H590" s="41">
        <v>765721.8</v>
      </c>
      <c r="I590" s="41">
        <v>703081.8</v>
      </c>
      <c r="J590" s="41">
        <v>703081.8</v>
      </c>
      <c r="K590" s="34" t="s">
        <v>189</v>
      </c>
      <c r="L590" s="30" t="s">
        <v>30</v>
      </c>
      <c r="M590" s="52" t="s">
        <v>640</v>
      </c>
      <c r="N590" s="55" t="s">
        <v>2483</v>
      </c>
      <c r="O590" s="33" t="s">
        <v>30</v>
      </c>
      <c r="P590" s="33" t="s">
        <v>1363</v>
      </c>
      <c r="Q590" s="35" t="s">
        <v>2044</v>
      </c>
      <c r="R590" s="49">
        <f t="shared" si="153"/>
        <v>3344409.7300000004</v>
      </c>
      <c r="S590" s="48">
        <v>53</v>
      </c>
      <c r="T590" s="48">
        <v>15</v>
      </c>
      <c r="U590" s="48" t="s">
        <v>2044</v>
      </c>
      <c r="V590" s="48" t="s">
        <v>2044</v>
      </c>
      <c r="W590" s="49" t="s">
        <v>1740</v>
      </c>
    </row>
    <row r="591" spans="1:23" ht="13.8">
      <c r="A591" s="32" t="s">
        <v>86</v>
      </c>
      <c r="B591" s="30">
        <v>100214</v>
      </c>
      <c r="C591" s="33" t="s">
        <v>118</v>
      </c>
      <c r="D591" s="33" t="s">
        <v>2048</v>
      </c>
      <c r="E591" s="33" t="s">
        <v>176</v>
      </c>
      <c r="F591" s="41">
        <f>F592</f>
        <v>3256200</v>
      </c>
      <c r="G591" s="41">
        <f>G592</f>
        <v>6943100</v>
      </c>
      <c r="H591" s="41">
        <v>0</v>
      </c>
      <c r="I591" s="41">
        <v>0</v>
      </c>
      <c r="J591" s="41">
        <v>0</v>
      </c>
      <c r="K591" s="34" t="s">
        <v>189</v>
      </c>
      <c r="L591" s="30" t="s">
        <v>27</v>
      </c>
      <c r="M591" s="52" t="s">
        <v>641</v>
      </c>
      <c r="N591" s="55" t="s">
        <v>641</v>
      </c>
      <c r="O591" s="33" t="s">
        <v>27</v>
      </c>
      <c r="P591" s="33" t="s">
        <v>1068</v>
      </c>
      <c r="Q591" s="35" t="s">
        <v>2044</v>
      </c>
      <c r="R591" s="47">
        <v>0</v>
      </c>
      <c r="S591" s="48">
        <v>0</v>
      </c>
      <c r="T591" s="48">
        <v>0</v>
      </c>
      <c r="U591" s="48" t="s">
        <v>2044</v>
      </c>
      <c r="V591" s="48" t="s">
        <v>2044</v>
      </c>
      <c r="W591" s="49" t="s">
        <v>1740</v>
      </c>
    </row>
    <row r="592" spans="1:23" ht="13.8">
      <c r="A592" s="32" t="s">
        <v>86</v>
      </c>
      <c r="B592" s="30">
        <v>100214</v>
      </c>
      <c r="C592" s="33" t="s">
        <v>118</v>
      </c>
      <c r="D592" s="33" t="s">
        <v>2048</v>
      </c>
      <c r="E592" s="33" t="s">
        <v>176</v>
      </c>
      <c r="F592" s="41">
        <f>F593+F598</f>
        <v>3256200</v>
      </c>
      <c r="G592" s="41">
        <f aca="true" t="shared" si="167" ref="G592:J592">G593+G598</f>
        <v>6943100</v>
      </c>
      <c r="H592" s="41">
        <f t="shared" si="167"/>
        <v>0</v>
      </c>
      <c r="I592" s="41">
        <f t="shared" si="167"/>
        <v>0</v>
      </c>
      <c r="J592" s="41">
        <f t="shared" si="167"/>
        <v>0</v>
      </c>
      <c r="K592" s="34" t="s">
        <v>189</v>
      </c>
      <c r="L592" s="30" t="s">
        <v>191</v>
      </c>
      <c r="M592" s="52" t="s">
        <v>642</v>
      </c>
      <c r="N592" s="55" t="s">
        <v>642</v>
      </c>
      <c r="O592" s="33" t="s">
        <v>191</v>
      </c>
      <c r="P592" s="33" t="s">
        <v>1364</v>
      </c>
      <c r="Q592" s="35" t="s">
        <v>2044</v>
      </c>
      <c r="R592" s="47">
        <v>0</v>
      </c>
      <c r="S592" s="48">
        <v>0</v>
      </c>
      <c r="T592" s="48">
        <v>0</v>
      </c>
      <c r="U592" s="48" t="s">
        <v>2044</v>
      </c>
      <c r="V592" s="48" t="s">
        <v>2044</v>
      </c>
      <c r="W592" s="49" t="s">
        <v>1740</v>
      </c>
    </row>
    <row r="593" spans="1:23" ht="13.8">
      <c r="A593" s="32" t="s">
        <v>86</v>
      </c>
      <c r="B593" s="30">
        <v>100214</v>
      </c>
      <c r="C593" s="33" t="s">
        <v>118</v>
      </c>
      <c r="D593" s="33" t="s">
        <v>2048</v>
      </c>
      <c r="E593" s="33" t="s">
        <v>176</v>
      </c>
      <c r="F593" s="41">
        <f>SUM(F594:F597)</f>
        <v>0</v>
      </c>
      <c r="G593" s="41">
        <f>SUM(G594:G597)</f>
        <v>3686900</v>
      </c>
      <c r="H593" s="41">
        <f aca="true" t="shared" si="168" ref="H593:J593">SUM(H594:H597)</f>
        <v>0</v>
      </c>
      <c r="I593" s="41">
        <f t="shared" si="168"/>
        <v>0</v>
      </c>
      <c r="J593" s="41">
        <f t="shared" si="168"/>
        <v>0</v>
      </c>
      <c r="K593" s="34" t="s">
        <v>189</v>
      </c>
      <c r="L593" s="30" t="s">
        <v>190</v>
      </c>
      <c r="M593" s="52" t="s">
        <v>643</v>
      </c>
      <c r="N593" s="55" t="s">
        <v>2484</v>
      </c>
      <c r="O593" s="33" t="s">
        <v>190</v>
      </c>
      <c r="P593" s="33" t="s">
        <v>1365</v>
      </c>
      <c r="Q593" s="35" t="s">
        <v>2044</v>
      </c>
      <c r="R593" s="49">
        <f t="shared" si="153"/>
        <v>3686900</v>
      </c>
      <c r="S593" s="48">
        <v>0</v>
      </c>
      <c r="T593" s="48">
        <v>57</v>
      </c>
      <c r="U593" s="48" t="s">
        <v>2044</v>
      </c>
      <c r="V593" s="48" t="s">
        <v>2044</v>
      </c>
      <c r="W593" s="49" t="s">
        <v>1740</v>
      </c>
    </row>
    <row r="594" spans="1:23" ht="13.8">
      <c r="A594" s="32" t="s">
        <v>86</v>
      </c>
      <c r="B594" s="30">
        <v>100214</v>
      </c>
      <c r="C594" s="33" t="s">
        <v>118</v>
      </c>
      <c r="D594" s="33" t="s">
        <v>2048</v>
      </c>
      <c r="E594" s="33" t="s">
        <v>176</v>
      </c>
      <c r="F594" s="41">
        <v>0</v>
      </c>
      <c r="G594" s="41">
        <v>0</v>
      </c>
      <c r="H594" s="41">
        <v>0</v>
      </c>
      <c r="I594" s="41">
        <v>0</v>
      </c>
      <c r="J594" s="41">
        <v>0</v>
      </c>
      <c r="K594" s="34" t="s">
        <v>189</v>
      </c>
      <c r="L594" s="30" t="s">
        <v>30</v>
      </c>
      <c r="M594" s="52" t="s">
        <v>644</v>
      </c>
      <c r="N594" s="55" t="s">
        <v>2485</v>
      </c>
      <c r="O594" s="33" t="s">
        <v>30</v>
      </c>
      <c r="P594" s="33" t="s">
        <v>1366</v>
      </c>
      <c r="Q594" s="35" t="s">
        <v>2044</v>
      </c>
      <c r="R594" s="49">
        <f t="shared" si="153"/>
        <v>0</v>
      </c>
      <c r="S594" s="48">
        <v>0</v>
      </c>
      <c r="T594" s="48">
        <v>0</v>
      </c>
      <c r="U594" s="48" t="s">
        <v>2044</v>
      </c>
      <c r="V594" s="48" t="s">
        <v>2044</v>
      </c>
      <c r="W594" s="49" t="s">
        <v>1740</v>
      </c>
    </row>
    <row r="595" spans="1:23" ht="13.8">
      <c r="A595" s="32" t="s">
        <v>86</v>
      </c>
      <c r="B595" s="30">
        <v>100214</v>
      </c>
      <c r="C595" s="33" t="s">
        <v>118</v>
      </c>
      <c r="D595" s="33" t="s">
        <v>2048</v>
      </c>
      <c r="E595" s="33" t="s">
        <v>176</v>
      </c>
      <c r="F595" s="41">
        <v>0</v>
      </c>
      <c r="G595" s="41">
        <v>0</v>
      </c>
      <c r="H595" s="41">
        <v>0</v>
      </c>
      <c r="I595" s="41">
        <v>0</v>
      </c>
      <c r="J595" s="41">
        <v>0</v>
      </c>
      <c r="K595" s="34" t="s">
        <v>189</v>
      </c>
      <c r="L595" s="30" t="s">
        <v>30</v>
      </c>
      <c r="M595" s="52" t="s">
        <v>645</v>
      </c>
      <c r="N595" s="55" t="s">
        <v>2486</v>
      </c>
      <c r="O595" s="33" t="s">
        <v>30</v>
      </c>
      <c r="P595" s="33" t="s">
        <v>1367</v>
      </c>
      <c r="Q595" s="35" t="s">
        <v>2044</v>
      </c>
      <c r="R595" s="49">
        <f t="shared" si="153"/>
        <v>0</v>
      </c>
      <c r="S595" s="48">
        <v>0</v>
      </c>
      <c r="T595" s="48">
        <v>0</v>
      </c>
      <c r="U595" s="48" t="s">
        <v>2044</v>
      </c>
      <c r="V595" s="48" t="s">
        <v>2044</v>
      </c>
      <c r="W595" s="49" t="s">
        <v>1740</v>
      </c>
    </row>
    <row r="596" spans="1:23" ht="13.8">
      <c r="A596" s="32" t="s">
        <v>86</v>
      </c>
      <c r="B596" s="30">
        <v>100214</v>
      </c>
      <c r="C596" s="33" t="s">
        <v>118</v>
      </c>
      <c r="D596" s="33" t="s">
        <v>2048</v>
      </c>
      <c r="E596" s="33" t="s">
        <v>176</v>
      </c>
      <c r="F596" s="41">
        <v>0</v>
      </c>
      <c r="G596" s="41">
        <v>0</v>
      </c>
      <c r="H596" s="41"/>
      <c r="I596" s="41"/>
      <c r="J596" s="41"/>
      <c r="K596" s="34" t="s">
        <v>189</v>
      </c>
      <c r="L596" s="30" t="s">
        <v>30</v>
      </c>
      <c r="M596" s="52" t="s">
        <v>646</v>
      </c>
      <c r="N596" s="55" t="s">
        <v>2487</v>
      </c>
      <c r="O596" s="33" t="s">
        <v>30</v>
      </c>
      <c r="P596" s="33" t="s">
        <v>1368</v>
      </c>
      <c r="Q596" s="35" t="s">
        <v>2044</v>
      </c>
      <c r="R596" s="49">
        <f t="shared" si="153"/>
        <v>0</v>
      </c>
      <c r="S596" s="48">
        <v>0</v>
      </c>
      <c r="T596" s="48">
        <v>0</v>
      </c>
      <c r="U596" s="48" t="s">
        <v>2044</v>
      </c>
      <c r="V596" s="48" t="s">
        <v>2044</v>
      </c>
      <c r="W596" s="49" t="s">
        <v>1742</v>
      </c>
    </row>
    <row r="597" spans="1:23" ht="13.8">
      <c r="A597" s="32" t="s">
        <v>87</v>
      </c>
      <c r="B597" s="30">
        <v>100214</v>
      </c>
      <c r="C597" s="33" t="s">
        <v>118</v>
      </c>
      <c r="D597" s="33" t="s">
        <v>2048</v>
      </c>
      <c r="E597" s="33" t="s">
        <v>176</v>
      </c>
      <c r="F597" s="41">
        <v>0</v>
      </c>
      <c r="G597" s="41">
        <v>3686900</v>
      </c>
      <c r="H597" s="41">
        <v>0</v>
      </c>
      <c r="I597" s="41">
        <v>0</v>
      </c>
      <c r="J597" s="41">
        <v>0</v>
      </c>
      <c r="K597" s="34" t="s">
        <v>189</v>
      </c>
      <c r="L597" s="30" t="s">
        <v>30</v>
      </c>
      <c r="M597" s="52" t="s">
        <v>1783</v>
      </c>
      <c r="N597" s="55" t="s">
        <v>2488</v>
      </c>
      <c r="O597" s="33" t="s">
        <v>30</v>
      </c>
      <c r="P597" s="33" t="s">
        <v>1936</v>
      </c>
      <c r="Q597" s="35" t="s">
        <v>2044</v>
      </c>
      <c r="R597" s="49">
        <f t="shared" si="153"/>
        <v>3686900</v>
      </c>
      <c r="S597" s="48">
        <v>0</v>
      </c>
      <c r="T597" s="48">
        <v>0</v>
      </c>
      <c r="U597" s="48" t="s">
        <v>2044</v>
      </c>
      <c r="V597" s="48" t="s">
        <v>2044</v>
      </c>
      <c r="W597" s="49" t="s">
        <v>1742</v>
      </c>
    </row>
    <row r="598" spans="1:23" ht="13.8">
      <c r="A598" s="32" t="s">
        <v>86</v>
      </c>
      <c r="B598" s="30">
        <v>100214</v>
      </c>
      <c r="C598" s="33" t="s">
        <v>118</v>
      </c>
      <c r="D598" s="33" t="s">
        <v>2048</v>
      </c>
      <c r="E598" s="33" t="s">
        <v>176</v>
      </c>
      <c r="F598" s="41">
        <f>F599</f>
        <v>3256200</v>
      </c>
      <c r="G598" s="41">
        <f>G599</f>
        <v>3256200</v>
      </c>
      <c r="H598" s="41">
        <v>0</v>
      </c>
      <c r="I598" s="41">
        <v>0</v>
      </c>
      <c r="J598" s="41">
        <v>0</v>
      </c>
      <c r="K598" s="34" t="s">
        <v>189</v>
      </c>
      <c r="L598" s="30" t="s">
        <v>190</v>
      </c>
      <c r="M598" s="52" t="s">
        <v>647</v>
      </c>
      <c r="N598" s="55" t="s">
        <v>2489</v>
      </c>
      <c r="O598" s="33" t="s">
        <v>190</v>
      </c>
      <c r="P598" s="33" t="s">
        <v>1369</v>
      </c>
      <c r="Q598" s="35" t="s">
        <v>2044</v>
      </c>
      <c r="R598" s="49">
        <f t="shared" si="153"/>
        <v>6512400</v>
      </c>
      <c r="S598" s="48">
        <v>1</v>
      </c>
      <c r="T598" s="48">
        <v>0</v>
      </c>
      <c r="U598" s="48" t="s">
        <v>2044</v>
      </c>
      <c r="V598" s="48" t="s">
        <v>2044</v>
      </c>
      <c r="W598" s="49" t="s">
        <v>1740</v>
      </c>
    </row>
    <row r="599" spans="1:23" ht="13.8">
      <c r="A599" s="32" t="s">
        <v>87</v>
      </c>
      <c r="B599" s="30">
        <v>100214</v>
      </c>
      <c r="C599" s="33" t="s">
        <v>118</v>
      </c>
      <c r="D599" s="33" t="s">
        <v>2048</v>
      </c>
      <c r="E599" s="33" t="s">
        <v>176</v>
      </c>
      <c r="F599" s="41">
        <v>3256200</v>
      </c>
      <c r="G599" s="41">
        <v>3256200</v>
      </c>
      <c r="H599" s="41">
        <v>0</v>
      </c>
      <c r="I599" s="41">
        <v>0</v>
      </c>
      <c r="J599" s="41">
        <v>0</v>
      </c>
      <c r="K599" s="34" t="s">
        <v>189</v>
      </c>
      <c r="L599" s="30" t="s">
        <v>30</v>
      </c>
      <c r="M599" s="52" t="s">
        <v>648</v>
      </c>
      <c r="N599" s="55" t="s">
        <v>2490</v>
      </c>
      <c r="O599" s="33" t="s">
        <v>30</v>
      </c>
      <c r="P599" s="33" t="s">
        <v>1370</v>
      </c>
      <c r="Q599" s="35" t="s">
        <v>2044</v>
      </c>
      <c r="R599" s="49">
        <f t="shared" si="153"/>
        <v>6512400</v>
      </c>
      <c r="S599" s="48">
        <v>0</v>
      </c>
      <c r="T599" s="48">
        <v>0</v>
      </c>
      <c r="U599" s="48" t="s">
        <v>2044</v>
      </c>
      <c r="V599" s="48" t="s">
        <v>2044</v>
      </c>
      <c r="W599" s="49" t="s">
        <v>1740</v>
      </c>
    </row>
    <row r="600" spans="1:23" ht="13.8">
      <c r="A600" s="32" t="s">
        <v>86</v>
      </c>
      <c r="B600" s="30">
        <v>100214</v>
      </c>
      <c r="C600" s="33" t="s">
        <v>118</v>
      </c>
      <c r="D600" s="33" t="s">
        <v>2048</v>
      </c>
      <c r="E600" s="33" t="s">
        <v>176</v>
      </c>
      <c r="F600" s="41">
        <v>0</v>
      </c>
      <c r="G600" s="41">
        <v>0</v>
      </c>
      <c r="H600" s="41">
        <v>0</v>
      </c>
      <c r="I600" s="41">
        <v>0</v>
      </c>
      <c r="J600" s="41">
        <v>0</v>
      </c>
      <c r="K600" s="34" t="s">
        <v>189</v>
      </c>
      <c r="L600" s="30" t="s">
        <v>30</v>
      </c>
      <c r="M600" s="52" t="s">
        <v>649</v>
      </c>
      <c r="N600" s="55" t="s">
        <v>2491</v>
      </c>
      <c r="O600" s="33" t="s">
        <v>30</v>
      </c>
      <c r="P600" s="33" t="s">
        <v>1371</v>
      </c>
      <c r="Q600" s="35" t="s">
        <v>2044</v>
      </c>
      <c r="R600" s="49">
        <f t="shared" si="153"/>
        <v>0</v>
      </c>
      <c r="S600" s="48">
        <v>0</v>
      </c>
      <c r="T600" s="48">
        <v>0</v>
      </c>
      <c r="U600" s="48" t="s">
        <v>2044</v>
      </c>
      <c r="V600" s="48" t="s">
        <v>2044</v>
      </c>
      <c r="W600" s="49" t="s">
        <v>1740</v>
      </c>
    </row>
    <row r="601" spans="1:23" ht="13.8">
      <c r="A601" s="32" t="s">
        <v>86</v>
      </c>
      <c r="B601" s="30">
        <v>100214</v>
      </c>
      <c r="C601" s="33" t="s">
        <v>118</v>
      </c>
      <c r="D601" s="33" t="s">
        <v>2048</v>
      </c>
      <c r="E601" s="33" t="s">
        <v>176</v>
      </c>
      <c r="F601" s="41">
        <v>0</v>
      </c>
      <c r="G601" s="41">
        <v>0</v>
      </c>
      <c r="H601" s="41">
        <v>0</v>
      </c>
      <c r="I601" s="41">
        <v>0</v>
      </c>
      <c r="J601" s="41">
        <v>0</v>
      </c>
      <c r="K601" s="34" t="s">
        <v>189</v>
      </c>
      <c r="L601" s="30" t="s">
        <v>190</v>
      </c>
      <c r="M601" s="52" t="s">
        <v>650</v>
      </c>
      <c r="N601" s="55" t="s">
        <v>2492</v>
      </c>
      <c r="O601" s="33" t="s">
        <v>190</v>
      </c>
      <c r="P601" s="33" t="s">
        <v>1372</v>
      </c>
      <c r="Q601" s="35" t="s">
        <v>2044</v>
      </c>
      <c r="R601" s="49">
        <f t="shared" si="153"/>
        <v>0</v>
      </c>
      <c r="S601" s="48">
        <v>0</v>
      </c>
      <c r="T601" s="48">
        <v>0</v>
      </c>
      <c r="U601" s="48" t="s">
        <v>2044</v>
      </c>
      <c r="V601" s="48" t="s">
        <v>2044</v>
      </c>
      <c r="W601" s="49" t="s">
        <v>1740</v>
      </c>
    </row>
    <row r="602" spans="1:23" ht="13.8">
      <c r="A602" s="32" t="s">
        <v>86</v>
      </c>
      <c r="B602" s="30">
        <v>100214</v>
      </c>
      <c r="C602" s="33" t="s">
        <v>118</v>
      </c>
      <c r="D602" s="33" t="s">
        <v>2048</v>
      </c>
      <c r="E602" s="33" t="s">
        <v>176</v>
      </c>
      <c r="F602" s="41">
        <v>0</v>
      </c>
      <c r="G602" s="41">
        <v>0</v>
      </c>
      <c r="H602" s="41">
        <v>0</v>
      </c>
      <c r="I602" s="41">
        <v>0</v>
      </c>
      <c r="J602" s="41">
        <v>0</v>
      </c>
      <c r="K602" s="34" t="s">
        <v>189</v>
      </c>
      <c r="L602" s="30" t="s">
        <v>30</v>
      </c>
      <c r="M602" s="52" t="s">
        <v>651</v>
      </c>
      <c r="N602" s="55" t="s">
        <v>2493</v>
      </c>
      <c r="O602" s="33" t="s">
        <v>30</v>
      </c>
      <c r="P602" s="33" t="s">
        <v>1373</v>
      </c>
      <c r="Q602" s="35" t="s">
        <v>2044</v>
      </c>
      <c r="R602" s="49">
        <f aca="true" t="shared" si="169" ref="R602:R680">SUM(F602:K602)</f>
        <v>0</v>
      </c>
      <c r="S602" s="48">
        <v>0</v>
      </c>
      <c r="T602" s="48">
        <v>0</v>
      </c>
      <c r="U602" s="48" t="s">
        <v>2044</v>
      </c>
      <c r="V602" s="48" t="s">
        <v>2044</v>
      </c>
      <c r="W602" s="49" t="s">
        <v>1740</v>
      </c>
    </row>
    <row r="603" spans="1:23" ht="13.8">
      <c r="A603" s="32" t="s">
        <v>86</v>
      </c>
      <c r="B603" s="30">
        <v>100214</v>
      </c>
      <c r="C603" s="33" t="s">
        <v>118</v>
      </c>
      <c r="D603" s="33" t="s">
        <v>2048</v>
      </c>
      <c r="E603" s="33" t="s">
        <v>176</v>
      </c>
      <c r="F603" s="41">
        <v>0</v>
      </c>
      <c r="G603" s="41">
        <v>0</v>
      </c>
      <c r="H603" s="41">
        <v>0</v>
      </c>
      <c r="I603" s="41">
        <v>0</v>
      </c>
      <c r="J603" s="41">
        <v>0</v>
      </c>
      <c r="K603" s="34" t="s">
        <v>189</v>
      </c>
      <c r="L603" s="30" t="s">
        <v>30</v>
      </c>
      <c r="M603" s="52" t="s">
        <v>652</v>
      </c>
      <c r="N603" s="55" t="s">
        <v>2494</v>
      </c>
      <c r="O603" s="33" t="s">
        <v>30</v>
      </c>
      <c r="P603" s="33" t="s">
        <v>1374</v>
      </c>
      <c r="Q603" s="35" t="s">
        <v>2044</v>
      </c>
      <c r="R603" s="49">
        <f t="shared" si="169"/>
        <v>0</v>
      </c>
      <c r="S603" s="48">
        <v>0</v>
      </c>
      <c r="T603" s="48">
        <v>0</v>
      </c>
      <c r="U603" s="48" t="s">
        <v>2044</v>
      </c>
      <c r="V603" s="48" t="s">
        <v>2044</v>
      </c>
      <c r="W603" s="49" t="s">
        <v>1742</v>
      </c>
    </row>
    <row r="604" spans="1:23" ht="13.8">
      <c r="A604" s="32" t="s">
        <v>86</v>
      </c>
      <c r="B604" s="30">
        <v>100214</v>
      </c>
      <c r="C604" s="33" t="s">
        <v>118</v>
      </c>
      <c r="D604" s="33" t="s">
        <v>2048</v>
      </c>
      <c r="E604" s="33" t="s">
        <v>176</v>
      </c>
      <c r="F604" s="41">
        <v>0</v>
      </c>
      <c r="G604" s="41">
        <v>0</v>
      </c>
      <c r="H604" s="41">
        <v>0</v>
      </c>
      <c r="I604" s="41">
        <v>0</v>
      </c>
      <c r="J604" s="41">
        <v>0</v>
      </c>
      <c r="K604" s="34" t="s">
        <v>189</v>
      </c>
      <c r="L604" s="30" t="s">
        <v>30</v>
      </c>
      <c r="M604" s="52" t="s">
        <v>653</v>
      </c>
      <c r="N604" s="55" t="s">
        <v>2495</v>
      </c>
      <c r="O604" s="33" t="s">
        <v>30</v>
      </c>
      <c r="P604" s="33" t="s">
        <v>1375</v>
      </c>
      <c r="Q604" s="35" t="s">
        <v>2044</v>
      </c>
      <c r="R604" s="49">
        <f t="shared" si="169"/>
        <v>0</v>
      </c>
      <c r="S604" s="48">
        <v>0</v>
      </c>
      <c r="T604" s="48">
        <v>0</v>
      </c>
      <c r="U604" s="48" t="s">
        <v>2044</v>
      </c>
      <c r="V604" s="48" t="s">
        <v>2044</v>
      </c>
      <c r="W604" s="49" t="s">
        <v>1740</v>
      </c>
    </row>
    <row r="605" spans="1:23" ht="13.8">
      <c r="A605" s="32" t="s">
        <v>86</v>
      </c>
      <c r="B605" s="30">
        <v>100215</v>
      </c>
      <c r="C605" s="33" t="s">
        <v>119</v>
      </c>
      <c r="D605" s="40" t="s">
        <v>2046</v>
      </c>
      <c r="E605" s="33" t="s">
        <v>155</v>
      </c>
      <c r="F605" s="41">
        <f>F606</f>
        <v>55290082.4</v>
      </c>
      <c r="G605" s="41">
        <f aca="true" t="shared" si="170" ref="G605:J605">G606</f>
        <v>19701954.88</v>
      </c>
      <c r="H605" s="41">
        <f t="shared" si="170"/>
        <v>2930747.65</v>
      </c>
      <c r="I605" s="41">
        <f t="shared" si="170"/>
        <v>2930747.65</v>
      </c>
      <c r="J605" s="41">
        <f t="shared" si="170"/>
        <v>2930747.65</v>
      </c>
      <c r="K605" s="34" t="s">
        <v>189</v>
      </c>
      <c r="L605" s="30" t="s">
        <v>27</v>
      </c>
      <c r="M605" s="52" t="s">
        <v>654</v>
      </c>
      <c r="N605" s="55" t="s">
        <v>654</v>
      </c>
      <c r="O605" s="33" t="s">
        <v>27</v>
      </c>
      <c r="P605" s="33" t="s">
        <v>1376</v>
      </c>
      <c r="Q605" s="35" t="s">
        <v>2044</v>
      </c>
      <c r="R605" s="47">
        <v>0</v>
      </c>
      <c r="S605" s="48">
        <v>0</v>
      </c>
      <c r="T605" s="48">
        <v>0</v>
      </c>
      <c r="U605" s="48" t="s">
        <v>2044</v>
      </c>
      <c r="V605" s="48" t="s">
        <v>2044</v>
      </c>
      <c r="W605" s="49" t="s">
        <v>1740</v>
      </c>
    </row>
    <row r="606" spans="1:23" ht="13.8">
      <c r="A606" s="32" t="s">
        <v>86</v>
      </c>
      <c r="B606" s="30">
        <v>100215</v>
      </c>
      <c r="C606" s="33" t="s">
        <v>119</v>
      </c>
      <c r="D606" s="40" t="s">
        <v>2046</v>
      </c>
      <c r="E606" s="33" t="s">
        <v>155</v>
      </c>
      <c r="F606" s="41">
        <f>F607+F619+F623</f>
        <v>55290082.4</v>
      </c>
      <c r="G606" s="41">
        <f aca="true" t="shared" si="171" ref="G606:I606">G607+G619+G623</f>
        <v>19701954.88</v>
      </c>
      <c r="H606" s="41">
        <f t="shared" si="171"/>
        <v>2930747.65</v>
      </c>
      <c r="I606" s="41">
        <f t="shared" si="171"/>
        <v>2930747.65</v>
      </c>
      <c r="J606" s="41">
        <f>J607+J619+J623</f>
        <v>2930747.65</v>
      </c>
      <c r="K606" s="34" t="s">
        <v>189</v>
      </c>
      <c r="L606" s="30" t="s">
        <v>191</v>
      </c>
      <c r="M606" s="52" t="s">
        <v>654</v>
      </c>
      <c r="N606" s="55" t="s">
        <v>654</v>
      </c>
      <c r="O606" s="33" t="s">
        <v>191</v>
      </c>
      <c r="P606" s="33" t="s">
        <v>1376</v>
      </c>
      <c r="Q606" s="35" t="s">
        <v>2044</v>
      </c>
      <c r="R606" s="47">
        <v>0</v>
      </c>
      <c r="S606" s="48">
        <v>0</v>
      </c>
      <c r="T606" s="48">
        <v>0</v>
      </c>
      <c r="U606" s="48" t="s">
        <v>2044</v>
      </c>
      <c r="V606" s="48" t="s">
        <v>2044</v>
      </c>
      <c r="W606" s="49" t="s">
        <v>1740</v>
      </c>
    </row>
    <row r="607" spans="1:23" ht="13.8">
      <c r="A607" s="32" t="s">
        <v>86</v>
      </c>
      <c r="B607" s="30">
        <v>100215</v>
      </c>
      <c r="C607" s="33" t="s">
        <v>119</v>
      </c>
      <c r="D607" s="40" t="s">
        <v>2046</v>
      </c>
      <c r="E607" s="33" t="s">
        <v>155</v>
      </c>
      <c r="F607" s="41">
        <f aca="true" t="shared" si="172" ref="F607:I607">F608+F609</f>
        <v>1750000</v>
      </c>
      <c r="G607" s="41">
        <f t="shared" si="172"/>
        <v>1750000</v>
      </c>
      <c r="H607" s="41">
        <f t="shared" si="172"/>
        <v>1750000</v>
      </c>
      <c r="I607" s="41">
        <f t="shared" si="172"/>
        <v>1750000</v>
      </c>
      <c r="J607" s="41">
        <f>J608+J609</f>
        <v>1750000</v>
      </c>
      <c r="K607" s="34" t="s">
        <v>189</v>
      </c>
      <c r="L607" s="30" t="s">
        <v>190</v>
      </c>
      <c r="M607" s="52" t="s">
        <v>654</v>
      </c>
      <c r="N607" s="55" t="s">
        <v>2496</v>
      </c>
      <c r="O607" s="33" t="s">
        <v>190</v>
      </c>
      <c r="P607" s="33" t="s">
        <v>1376</v>
      </c>
      <c r="Q607" s="35" t="s">
        <v>2044</v>
      </c>
      <c r="R607" s="49">
        <f t="shared" si="169"/>
        <v>8750000</v>
      </c>
      <c r="S607" s="48">
        <v>15.44</v>
      </c>
      <c r="T607" s="48">
        <v>15.44</v>
      </c>
      <c r="U607" s="48" t="s">
        <v>2044</v>
      </c>
      <c r="V607" s="48" t="s">
        <v>2044</v>
      </c>
      <c r="W607" s="49" t="s">
        <v>1740</v>
      </c>
    </row>
    <row r="608" spans="1:23" ht="13.8">
      <c r="A608" s="32" t="s">
        <v>89</v>
      </c>
      <c r="B608" s="30">
        <v>100215</v>
      </c>
      <c r="C608" s="33" t="s">
        <v>119</v>
      </c>
      <c r="D608" s="40" t="s">
        <v>2046</v>
      </c>
      <c r="E608" s="33" t="s">
        <v>155</v>
      </c>
      <c r="F608" s="41">
        <v>1000000</v>
      </c>
      <c r="G608" s="41">
        <v>1000000</v>
      </c>
      <c r="H608" s="41">
        <v>1000000</v>
      </c>
      <c r="I608" s="41">
        <v>1000000</v>
      </c>
      <c r="J608" s="41">
        <v>1000000</v>
      </c>
      <c r="K608" s="34" t="s">
        <v>189</v>
      </c>
      <c r="L608" s="30" t="s">
        <v>30</v>
      </c>
      <c r="M608" s="52" t="s">
        <v>655</v>
      </c>
      <c r="N608" s="55" t="s">
        <v>2497</v>
      </c>
      <c r="O608" s="33" t="s">
        <v>30</v>
      </c>
      <c r="P608" s="33" t="s">
        <v>1937</v>
      </c>
      <c r="Q608" s="35" t="s">
        <v>2044</v>
      </c>
      <c r="R608" s="49">
        <f t="shared" si="169"/>
        <v>5000000</v>
      </c>
      <c r="S608" s="48">
        <v>30</v>
      </c>
      <c r="T608" s="48">
        <v>30</v>
      </c>
      <c r="U608" s="48" t="s">
        <v>2044</v>
      </c>
      <c r="V608" s="48" t="s">
        <v>2044</v>
      </c>
      <c r="W608" s="49" t="s">
        <v>1740</v>
      </c>
    </row>
    <row r="609" spans="1:23" ht="13.8">
      <c r="A609" s="32" t="s">
        <v>89</v>
      </c>
      <c r="B609" s="30">
        <v>100215</v>
      </c>
      <c r="C609" s="33" t="s">
        <v>119</v>
      </c>
      <c r="D609" s="40" t="s">
        <v>2046</v>
      </c>
      <c r="E609" s="33" t="s">
        <v>155</v>
      </c>
      <c r="F609" s="41">
        <v>750000</v>
      </c>
      <c r="G609" s="41">
        <v>750000</v>
      </c>
      <c r="H609" s="41">
        <v>750000</v>
      </c>
      <c r="I609" s="41">
        <v>750000</v>
      </c>
      <c r="J609" s="41">
        <v>750000</v>
      </c>
      <c r="K609" s="34" t="s">
        <v>189</v>
      </c>
      <c r="L609" s="30" t="s">
        <v>30</v>
      </c>
      <c r="M609" s="52" t="s">
        <v>656</v>
      </c>
      <c r="N609" s="55" t="s">
        <v>2498</v>
      </c>
      <c r="O609" s="33" t="s">
        <v>30</v>
      </c>
      <c r="P609" s="33" t="s">
        <v>1938</v>
      </c>
      <c r="Q609" s="35" t="s">
        <v>2044</v>
      </c>
      <c r="R609" s="49">
        <f t="shared" si="169"/>
        <v>3750000</v>
      </c>
      <c r="S609" s="48">
        <v>30</v>
      </c>
      <c r="T609" s="48">
        <v>30</v>
      </c>
      <c r="U609" s="48" t="s">
        <v>2044</v>
      </c>
      <c r="V609" s="48" t="s">
        <v>2044</v>
      </c>
      <c r="W609" s="49" t="s">
        <v>1740</v>
      </c>
    </row>
    <row r="610" spans="1:23" ht="13.8">
      <c r="A610" s="32" t="s">
        <v>86</v>
      </c>
      <c r="B610" s="30">
        <v>100215</v>
      </c>
      <c r="C610" s="33" t="s">
        <v>119</v>
      </c>
      <c r="D610" s="40" t="s">
        <v>2046</v>
      </c>
      <c r="E610" s="33" t="s">
        <v>155</v>
      </c>
      <c r="F610" s="41">
        <v>0</v>
      </c>
      <c r="G610" s="41">
        <v>0</v>
      </c>
      <c r="H610" s="41">
        <v>0</v>
      </c>
      <c r="I610" s="41">
        <v>0</v>
      </c>
      <c r="J610" s="41">
        <v>0</v>
      </c>
      <c r="K610" s="34" t="s">
        <v>189</v>
      </c>
      <c r="L610" s="30" t="s">
        <v>30</v>
      </c>
      <c r="M610" s="52" t="s">
        <v>1784</v>
      </c>
      <c r="N610" s="55" t="s">
        <v>2499</v>
      </c>
      <c r="O610" s="33" t="s">
        <v>30</v>
      </c>
      <c r="P610" s="33" t="s">
        <v>1939</v>
      </c>
      <c r="Q610" s="35" t="s">
        <v>2044</v>
      </c>
      <c r="R610" s="49">
        <f t="shared" si="169"/>
        <v>0</v>
      </c>
      <c r="S610" s="48">
        <v>33</v>
      </c>
      <c r="T610" s="48">
        <v>33</v>
      </c>
      <c r="U610" s="48" t="s">
        <v>2044</v>
      </c>
      <c r="V610" s="48" t="s">
        <v>2044</v>
      </c>
      <c r="W610" s="49" t="s">
        <v>1740</v>
      </c>
    </row>
    <row r="611" spans="1:23" ht="13.8">
      <c r="A611" s="32" t="s">
        <v>86</v>
      </c>
      <c r="B611" s="30">
        <v>100215</v>
      </c>
      <c r="C611" s="33" t="s">
        <v>119</v>
      </c>
      <c r="D611" s="40" t="s">
        <v>2046</v>
      </c>
      <c r="E611" s="33" t="s">
        <v>155</v>
      </c>
      <c r="F611" s="41">
        <v>0</v>
      </c>
      <c r="G611" s="41">
        <v>0</v>
      </c>
      <c r="H611" s="41">
        <v>0</v>
      </c>
      <c r="I611" s="41">
        <v>0</v>
      </c>
      <c r="J611" s="41">
        <v>0</v>
      </c>
      <c r="K611" s="34" t="s">
        <v>189</v>
      </c>
      <c r="L611" s="30" t="s">
        <v>30</v>
      </c>
      <c r="M611" s="52" t="s">
        <v>1785</v>
      </c>
      <c r="N611" s="55" t="s">
        <v>2500</v>
      </c>
      <c r="O611" s="33" t="s">
        <v>30</v>
      </c>
      <c r="P611" s="33" t="s">
        <v>1939</v>
      </c>
      <c r="Q611" s="35" t="s">
        <v>2044</v>
      </c>
      <c r="R611" s="49">
        <f t="shared" si="169"/>
        <v>0</v>
      </c>
      <c r="S611" s="48">
        <v>20</v>
      </c>
      <c r="T611" s="48">
        <v>20</v>
      </c>
      <c r="U611" s="48" t="s">
        <v>2044</v>
      </c>
      <c r="V611" s="48" t="s">
        <v>2044</v>
      </c>
      <c r="W611" s="49" t="s">
        <v>1740</v>
      </c>
    </row>
    <row r="612" spans="1:23" ht="13.8">
      <c r="A612" s="32" t="s">
        <v>86</v>
      </c>
      <c r="B612" s="30">
        <v>100215</v>
      </c>
      <c r="C612" s="33" t="s">
        <v>119</v>
      </c>
      <c r="D612" s="40" t="s">
        <v>2046</v>
      </c>
      <c r="E612" s="33" t="s">
        <v>155</v>
      </c>
      <c r="F612" s="41">
        <v>0</v>
      </c>
      <c r="G612" s="41">
        <v>0</v>
      </c>
      <c r="H612" s="41">
        <v>0</v>
      </c>
      <c r="I612" s="41">
        <v>0</v>
      </c>
      <c r="J612" s="41">
        <v>0</v>
      </c>
      <c r="K612" s="34" t="s">
        <v>189</v>
      </c>
      <c r="L612" s="30" t="s">
        <v>30</v>
      </c>
      <c r="M612" s="52" t="s">
        <v>1786</v>
      </c>
      <c r="N612" s="55" t="s">
        <v>2501</v>
      </c>
      <c r="O612" s="33" t="s">
        <v>30</v>
      </c>
      <c r="P612" s="33" t="s">
        <v>1939</v>
      </c>
      <c r="Q612" s="35" t="s">
        <v>2044</v>
      </c>
      <c r="R612" s="49">
        <f t="shared" si="169"/>
        <v>0</v>
      </c>
      <c r="S612" s="48">
        <v>10</v>
      </c>
      <c r="T612" s="48">
        <v>10</v>
      </c>
      <c r="U612" s="48" t="s">
        <v>2044</v>
      </c>
      <c r="V612" s="48" t="s">
        <v>2044</v>
      </c>
      <c r="W612" s="49" t="s">
        <v>1740</v>
      </c>
    </row>
    <row r="613" spans="1:23" ht="13.8">
      <c r="A613" s="32" t="s">
        <v>86</v>
      </c>
      <c r="B613" s="30">
        <v>100215</v>
      </c>
      <c r="C613" s="33" t="s">
        <v>119</v>
      </c>
      <c r="D613" s="40" t="s">
        <v>2046</v>
      </c>
      <c r="E613" s="33" t="s">
        <v>155</v>
      </c>
      <c r="F613" s="41">
        <v>0</v>
      </c>
      <c r="G613" s="41">
        <v>0</v>
      </c>
      <c r="H613" s="41">
        <v>0</v>
      </c>
      <c r="I613" s="41">
        <v>0</v>
      </c>
      <c r="J613" s="41">
        <v>0</v>
      </c>
      <c r="K613" s="34" t="s">
        <v>189</v>
      </c>
      <c r="L613" s="30" t="s">
        <v>30</v>
      </c>
      <c r="M613" s="52" t="s">
        <v>1787</v>
      </c>
      <c r="N613" s="55" t="s">
        <v>2502</v>
      </c>
      <c r="O613" s="33" t="s">
        <v>30</v>
      </c>
      <c r="P613" s="33" t="s">
        <v>1939</v>
      </c>
      <c r="Q613" s="35" t="s">
        <v>2044</v>
      </c>
      <c r="R613" s="49">
        <f t="shared" si="169"/>
        <v>0</v>
      </c>
      <c r="S613" s="48">
        <v>35</v>
      </c>
      <c r="T613" s="48">
        <v>35</v>
      </c>
      <c r="U613" s="48" t="s">
        <v>2044</v>
      </c>
      <c r="V613" s="48" t="s">
        <v>2044</v>
      </c>
      <c r="W613" s="49" t="s">
        <v>1740</v>
      </c>
    </row>
    <row r="614" spans="1:23" ht="13.8">
      <c r="A614" s="32" t="s">
        <v>86</v>
      </c>
      <c r="B614" s="30">
        <v>100215</v>
      </c>
      <c r="C614" s="33" t="s">
        <v>119</v>
      </c>
      <c r="D614" s="40" t="s">
        <v>2046</v>
      </c>
      <c r="E614" s="33" t="s">
        <v>155</v>
      </c>
      <c r="F614" s="41">
        <v>0</v>
      </c>
      <c r="G614" s="41">
        <v>0</v>
      </c>
      <c r="H614" s="41">
        <v>0</v>
      </c>
      <c r="I614" s="41">
        <v>0</v>
      </c>
      <c r="J614" s="41">
        <v>0</v>
      </c>
      <c r="K614" s="34" t="s">
        <v>189</v>
      </c>
      <c r="L614" s="30" t="s">
        <v>30</v>
      </c>
      <c r="M614" s="52" t="s">
        <v>1788</v>
      </c>
      <c r="N614" s="55" t="s">
        <v>2503</v>
      </c>
      <c r="O614" s="33" t="s">
        <v>30</v>
      </c>
      <c r="P614" s="33" t="s">
        <v>1939</v>
      </c>
      <c r="Q614" s="35" t="s">
        <v>2044</v>
      </c>
      <c r="R614" s="49">
        <f t="shared" si="169"/>
        <v>0</v>
      </c>
      <c r="S614" s="48">
        <v>35</v>
      </c>
      <c r="T614" s="48">
        <v>35</v>
      </c>
      <c r="U614" s="48" t="s">
        <v>2044</v>
      </c>
      <c r="V614" s="48" t="s">
        <v>2044</v>
      </c>
      <c r="W614" s="49" t="s">
        <v>1740</v>
      </c>
    </row>
    <row r="615" spans="1:23" ht="13.8">
      <c r="A615" s="32" t="s">
        <v>86</v>
      </c>
      <c r="B615" s="30">
        <v>100215</v>
      </c>
      <c r="C615" s="33" t="s">
        <v>119</v>
      </c>
      <c r="D615" s="40" t="s">
        <v>2046</v>
      </c>
      <c r="E615" s="33" t="s">
        <v>155</v>
      </c>
      <c r="F615" s="41">
        <v>0</v>
      </c>
      <c r="G615" s="41">
        <v>0</v>
      </c>
      <c r="H615" s="41">
        <v>0</v>
      </c>
      <c r="I615" s="41">
        <v>0</v>
      </c>
      <c r="J615" s="41">
        <v>0</v>
      </c>
      <c r="K615" s="34" t="s">
        <v>189</v>
      </c>
      <c r="L615" s="30" t="s">
        <v>30</v>
      </c>
      <c r="M615" s="52" t="s">
        <v>1789</v>
      </c>
      <c r="N615" s="55" t="s">
        <v>2504</v>
      </c>
      <c r="O615" s="33" t="s">
        <v>30</v>
      </c>
      <c r="P615" s="33" t="s">
        <v>1939</v>
      </c>
      <c r="Q615" s="35" t="s">
        <v>2044</v>
      </c>
      <c r="R615" s="49">
        <f t="shared" si="169"/>
        <v>0</v>
      </c>
      <c r="S615" s="48">
        <v>85</v>
      </c>
      <c r="T615" s="48">
        <v>85</v>
      </c>
      <c r="U615" s="48" t="s">
        <v>2044</v>
      </c>
      <c r="V615" s="48" t="s">
        <v>2044</v>
      </c>
      <c r="W615" s="49" t="s">
        <v>1740</v>
      </c>
    </row>
    <row r="616" spans="1:23" ht="13.8">
      <c r="A616" s="32" t="s">
        <v>86</v>
      </c>
      <c r="B616" s="30">
        <v>100215</v>
      </c>
      <c r="C616" s="33" t="s">
        <v>119</v>
      </c>
      <c r="D616" s="40" t="s">
        <v>2046</v>
      </c>
      <c r="E616" s="33" t="s">
        <v>155</v>
      </c>
      <c r="F616" s="41">
        <v>0</v>
      </c>
      <c r="G616" s="41">
        <v>0</v>
      </c>
      <c r="H616" s="41">
        <v>0</v>
      </c>
      <c r="I616" s="41">
        <v>0</v>
      </c>
      <c r="J616" s="41">
        <v>0</v>
      </c>
      <c r="K616" s="34" t="s">
        <v>189</v>
      </c>
      <c r="L616" s="30" t="s">
        <v>30</v>
      </c>
      <c r="M616" s="52" t="s">
        <v>1790</v>
      </c>
      <c r="N616" s="55" t="s">
        <v>2505</v>
      </c>
      <c r="O616" s="33" t="s">
        <v>30</v>
      </c>
      <c r="P616" s="33" t="s">
        <v>1939</v>
      </c>
      <c r="Q616" s="35" t="s">
        <v>2044</v>
      </c>
      <c r="R616" s="49">
        <f t="shared" si="169"/>
        <v>0</v>
      </c>
      <c r="S616" s="48">
        <v>0</v>
      </c>
      <c r="T616" s="48">
        <v>0</v>
      </c>
      <c r="U616" s="48" t="s">
        <v>2044</v>
      </c>
      <c r="V616" s="48" t="s">
        <v>2044</v>
      </c>
      <c r="W616" s="49" t="s">
        <v>1740</v>
      </c>
    </row>
    <row r="617" spans="1:23" ht="13.8">
      <c r="A617" s="32" t="s">
        <v>86</v>
      </c>
      <c r="B617" s="30">
        <v>100215</v>
      </c>
      <c r="C617" s="33" t="s">
        <v>119</v>
      </c>
      <c r="D617" s="40" t="s">
        <v>2046</v>
      </c>
      <c r="E617" s="33" t="s">
        <v>179</v>
      </c>
      <c r="F617" s="41">
        <v>0</v>
      </c>
      <c r="G617" s="41">
        <v>0</v>
      </c>
      <c r="H617" s="41">
        <v>0</v>
      </c>
      <c r="I617" s="41">
        <v>0</v>
      </c>
      <c r="J617" s="41">
        <v>0</v>
      </c>
      <c r="K617" s="34" t="s">
        <v>189</v>
      </c>
      <c r="L617" s="30" t="s">
        <v>190</v>
      </c>
      <c r="M617" s="52" t="s">
        <v>657</v>
      </c>
      <c r="N617" s="55" t="s">
        <v>2506</v>
      </c>
      <c r="O617" s="33" t="s">
        <v>190</v>
      </c>
      <c r="P617" s="33" t="s">
        <v>1377</v>
      </c>
      <c r="Q617" s="35" t="s">
        <v>2044</v>
      </c>
      <c r="R617" s="49">
        <f t="shared" si="169"/>
        <v>0</v>
      </c>
      <c r="S617" s="48">
        <v>60</v>
      </c>
      <c r="T617" s="48">
        <v>20</v>
      </c>
      <c r="U617" s="48" t="s">
        <v>2044</v>
      </c>
      <c r="V617" s="48" t="s">
        <v>2044</v>
      </c>
      <c r="W617" s="49" t="s">
        <v>1740</v>
      </c>
    </row>
    <row r="618" spans="1:23" ht="13.8">
      <c r="A618" s="32" t="s">
        <v>86</v>
      </c>
      <c r="B618" s="30">
        <v>100215</v>
      </c>
      <c r="C618" s="33" t="s">
        <v>119</v>
      </c>
      <c r="D618" s="40" t="s">
        <v>2046</v>
      </c>
      <c r="E618" s="33" t="s">
        <v>179</v>
      </c>
      <c r="F618" s="41">
        <v>0</v>
      </c>
      <c r="G618" s="41">
        <v>0</v>
      </c>
      <c r="H618" s="41">
        <v>0</v>
      </c>
      <c r="I618" s="41">
        <v>0</v>
      </c>
      <c r="J618" s="41">
        <v>0</v>
      </c>
      <c r="K618" s="34" t="s">
        <v>189</v>
      </c>
      <c r="L618" s="30" t="s">
        <v>30</v>
      </c>
      <c r="M618" s="52" t="s">
        <v>658</v>
      </c>
      <c r="N618" s="55" t="s">
        <v>2507</v>
      </c>
      <c r="O618" s="33" t="s">
        <v>30</v>
      </c>
      <c r="P618" s="33" t="s">
        <v>1378</v>
      </c>
      <c r="Q618" s="35" t="s">
        <v>2044</v>
      </c>
      <c r="R618" s="49">
        <f t="shared" si="169"/>
        <v>0</v>
      </c>
      <c r="S618" s="48">
        <v>60</v>
      </c>
      <c r="T618" s="48">
        <v>0</v>
      </c>
      <c r="U618" s="48" t="s">
        <v>2044</v>
      </c>
      <c r="V618" s="48" t="s">
        <v>2044</v>
      </c>
      <c r="W618" s="49" t="s">
        <v>1740</v>
      </c>
    </row>
    <row r="619" spans="1:23" ht="13.8">
      <c r="A619" s="32" t="s">
        <v>86</v>
      </c>
      <c r="B619" s="30">
        <v>100215</v>
      </c>
      <c r="C619" s="33" t="s">
        <v>119</v>
      </c>
      <c r="D619" s="40" t="s">
        <v>2046</v>
      </c>
      <c r="E619" s="33" t="s">
        <v>179</v>
      </c>
      <c r="F619" s="41">
        <f>F620+F621+F622</f>
        <v>33540082.4</v>
      </c>
      <c r="G619" s="41">
        <f aca="true" t="shared" si="173" ref="G619:J619">G620+G621+G622</f>
        <v>17951954.88</v>
      </c>
      <c r="H619" s="41">
        <f t="shared" si="173"/>
        <v>1180747.65</v>
      </c>
      <c r="I619" s="41">
        <f t="shared" si="173"/>
        <v>1180747.65</v>
      </c>
      <c r="J619" s="41">
        <f t="shared" si="173"/>
        <v>1180747.65</v>
      </c>
      <c r="K619" s="34" t="s">
        <v>189</v>
      </c>
      <c r="L619" s="30" t="s">
        <v>190</v>
      </c>
      <c r="M619" s="52" t="s">
        <v>659</v>
      </c>
      <c r="N619" s="55" t="s">
        <v>2508</v>
      </c>
      <c r="O619" s="33" t="s">
        <v>190</v>
      </c>
      <c r="P619" s="33" t="s">
        <v>1379</v>
      </c>
      <c r="Q619" s="35" t="s">
        <v>2044</v>
      </c>
      <c r="R619" s="49">
        <f aca="true" t="shared" si="174" ref="R619">SUM(F619:K619)</f>
        <v>55034280.23</v>
      </c>
      <c r="S619" s="48">
        <v>75</v>
      </c>
      <c r="T619" s="48">
        <v>75</v>
      </c>
      <c r="U619" s="48" t="s">
        <v>2044</v>
      </c>
      <c r="V619" s="48" t="s">
        <v>2044</v>
      </c>
      <c r="W619" s="49" t="s">
        <v>1740</v>
      </c>
    </row>
    <row r="620" spans="1:23" ht="13.8">
      <c r="A620" s="32" t="s">
        <v>86</v>
      </c>
      <c r="B620" s="30">
        <v>100215</v>
      </c>
      <c r="C620" s="33" t="s">
        <v>119</v>
      </c>
      <c r="D620" s="40" t="s">
        <v>2046</v>
      </c>
      <c r="E620" s="33" t="s">
        <v>179</v>
      </c>
      <c r="F620" s="41">
        <v>25540082.4</v>
      </c>
      <c r="G620" s="41">
        <v>12686425.67</v>
      </c>
      <c r="H620" s="41">
        <v>0</v>
      </c>
      <c r="I620" s="41">
        <v>0</v>
      </c>
      <c r="J620" s="41">
        <v>0</v>
      </c>
      <c r="K620" s="34" t="s">
        <v>189</v>
      </c>
      <c r="L620" s="30" t="s">
        <v>30</v>
      </c>
      <c r="M620" s="52" t="s">
        <v>659</v>
      </c>
      <c r="N620" s="55" t="s">
        <v>659</v>
      </c>
      <c r="O620" s="33" t="s">
        <v>30</v>
      </c>
      <c r="P620" s="33" t="s">
        <v>1379</v>
      </c>
      <c r="Q620" s="35" t="s">
        <v>2044</v>
      </c>
      <c r="R620" s="49">
        <f t="shared" si="169"/>
        <v>38226508.07</v>
      </c>
      <c r="S620" s="48">
        <v>75</v>
      </c>
      <c r="T620" s="48">
        <v>75</v>
      </c>
      <c r="U620" s="48" t="s">
        <v>2044</v>
      </c>
      <c r="V620" s="48" t="s">
        <v>2044</v>
      </c>
      <c r="W620" s="49" t="s">
        <v>1740</v>
      </c>
    </row>
    <row r="621" spans="1:23" ht="13.8">
      <c r="A621" s="32" t="s">
        <v>86</v>
      </c>
      <c r="B621" s="30">
        <v>100215</v>
      </c>
      <c r="C621" s="33" t="s">
        <v>119</v>
      </c>
      <c r="D621" s="40" t="s">
        <v>2046</v>
      </c>
      <c r="E621" s="33" t="s">
        <v>179</v>
      </c>
      <c r="F621" s="41">
        <v>8000000</v>
      </c>
      <c r="G621" s="41">
        <v>3868728.43</v>
      </c>
      <c r="H621" s="41">
        <v>791133</v>
      </c>
      <c r="I621" s="41">
        <v>791133</v>
      </c>
      <c r="J621" s="41">
        <v>791133</v>
      </c>
      <c r="K621" s="34" t="s">
        <v>189</v>
      </c>
      <c r="L621" s="30" t="s">
        <v>30</v>
      </c>
      <c r="M621" s="52" t="s">
        <v>660</v>
      </c>
      <c r="N621" s="55" t="s">
        <v>2509</v>
      </c>
      <c r="O621" s="33" t="s">
        <v>30</v>
      </c>
      <c r="P621" s="33" t="s">
        <v>1380</v>
      </c>
      <c r="Q621" s="35" t="s">
        <v>2044</v>
      </c>
      <c r="R621" s="49">
        <f t="shared" si="169"/>
        <v>14242127.43</v>
      </c>
      <c r="S621" s="48">
        <v>75</v>
      </c>
      <c r="T621" s="48">
        <v>0</v>
      </c>
      <c r="U621" s="48" t="s">
        <v>2044</v>
      </c>
      <c r="V621" s="48" t="s">
        <v>2044</v>
      </c>
      <c r="W621" s="49" t="s">
        <v>1740</v>
      </c>
    </row>
    <row r="622" spans="1:23" ht="13.8">
      <c r="A622" s="32" t="s">
        <v>86</v>
      </c>
      <c r="B622" s="30">
        <v>100215</v>
      </c>
      <c r="C622" s="33" t="s">
        <v>119</v>
      </c>
      <c r="D622" s="40" t="s">
        <v>2046</v>
      </c>
      <c r="E622" s="33" t="s">
        <v>179</v>
      </c>
      <c r="F622" s="41">
        <v>0</v>
      </c>
      <c r="G622" s="41">
        <v>1396800.78</v>
      </c>
      <c r="H622" s="41">
        <v>389614.65</v>
      </c>
      <c r="I622" s="41">
        <v>389614.65</v>
      </c>
      <c r="J622" s="41">
        <v>389614.65</v>
      </c>
      <c r="K622" s="34" t="s">
        <v>189</v>
      </c>
      <c r="L622" s="30" t="s">
        <v>30</v>
      </c>
      <c r="M622" s="52" t="s">
        <v>661</v>
      </c>
      <c r="N622" s="55" t="s">
        <v>2510</v>
      </c>
      <c r="O622" s="33" t="s">
        <v>30</v>
      </c>
      <c r="P622" s="33" t="s">
        <v>1940</v>
      </c>
      <c r="Q622" s="35" t="s">
        <v>2044</v>
      </c>
      <c r="R622" s="49">
        <f t="shared" si="169"/>
        <v>2565644.73</v>
      </c>
      <c r="S622" s="48">
        <v>0</v>
      </c>
      <c r="T622" s="48">
        <v>0</v>
      </c>
      <c r="U622" s="48" t="s">
        <v>2044</v>
      </c>
      <c r="V622" s="48" t="s">
        <v>2044</v>
      </c>
      <c r="W622" s="49" t="s">
        <v>1740</v>
      </c>
    </row>
    <row r="623" spans="1:23" ht="13.8">
      <c r="A623" s="32" t="s">
        <v>86</v>
      </c>
      <c r="B623" s="30">
        <v>100215</v>
      </c>
      <c r="C623" s="33" t="s">
        <v>119</v>
      </c>
      <c r="D623" s="40" t="s">
        <v>2046</v>
      </c>
      <c r="E623" s="33" t="s">
        <v>179</v>
      </c>
      <c r="F623" s="41">
        <f>F624</f>
        <v>20000000</v>
      </c>
      <c r="G623" s="41">
        <f aca="true" t="shared" si="175" ref="G623:J623">G624</f>
        <v>0</v>
      </c>
      <c r="H623" s="41">
        <f t="shared" si="175"/>
        <v>0</v>
      </c>
      <c r="I623" s="41">
        <f t="shared" si="175"/>
        <v>0</v>
      </c>
      <c r="J623" s="41">
        <f t="shared" si="175"/>
        <v>0</v>
      </c>
      <c r="K623" s="34" t="s">
        <v>189</v>
      </c>
      <c r="L623" s="30" t="s">
        <v>190</v>
      </c>
      <c r="M623" s="52" t="s">
        <v>662</v>
      </c>
      <c r="N623" s="55" t="s">
        <v>2511</v>
      </c>
      <c r="O623" s="33" t="s">
        <v>190</v>
      </c>
      <c r="P623" s="33" t="s">
        <v>1379</v>
      </c>
      <c r="Q623" s="35" t="s">
        <v>2044</v>
      </c>
      <c r="R623" s="49">
        <f t="shared" si="169"/>
        <v>20000000</v>
      </c>
      <c r="S623" s="48">
        <v>75</v>
      </c>
      <c r="T623" s="48">
        <v>100</v>
      </c>
      <c r="U623" s="48" t="s">
        <v>2044</v>
      </c>
      <c r="V623" s="48" t="s">
        <v>2044</v>
      </c>
      <c r="W623" s="49" t="s">
        <v>1740</v>
      </c>
    </row>
    <row r="624" spans="1:23" ht="13.8">
      <c r="A624" s="32" t="s">
        <v>86</v>
      </c>
      <c r="B624" s="30">
        <v>100215</v>
      </c>
      <c r="C624" s="33" t="s">
        <v>119</v>
      </c>
      <c r="D624" s="40" t="s">
        <v>2046</v>
      </c>
      <c r="E624" s="33" t="s">
        <v>179</v>
      </c>
      <c r="F624" s="41">
        <v>20000000</v>
      </c>
      <c r="G624" s="41">
        <v>0</v>
      </c>
      <c r="H624" s="41">
        <v>0</v>
      </c>
      <c r="I624" s="41">
        <v>0</v>
      </c>
      <c r="J624" s="41">
        <v>0</v>
      </c>
      <c r="K624" s="34" t="s">
        <v>189</v>
      </c>
      <c r="L624" s="30" t="s">
        <v>30</v>
      </c>
      <c r="M624" s="52" t="s">
        <v>663</v>
      </c>
      <c r="N624" s="55" t="s">
        <v>2512</v>
      </c>
      <c r="O624" s="33" t="s">
        <v>30</v>
      </c>
      <c r="P624" s="33" t="s">
        <v>1380</v>
      </c>
      <c r="Q624" s="35" t="s">
        <v>2044</v>
      </c>
      <c r="R624" s="49">
        <f t="shared" si="169"/>
        <v>20000000</v>
      </c>
      <c r="S624" s="48">
        <v>75</v>
      </c>
      <c r="T624" s="48">
        <v>0</v>
      </c>
      <c r="U624" s="48" t="s">
        <v>2044</v>
      </c>
      <c r="V624" s="48" t="s">
        <v>2044</v>
      </c>
      <c r="W624" s="49" t="s">
        <v>1740</v>
      </c>
    </row>
    <row r="625" spans="1:23" ht="13.8">
      <c r="A625" s="32" t="s">
        <v>86</v>
      </c>
      <c r="B625" s="30">
        <v>100216</v>
      </c>
      <c r="C625" s="33" t="s">
        <v>120</v>
      </c>
      <c r="D625" s="40" t="s">
        <v>2047</v>
      </c>
      <c r="E625" s="33" t="s">
        <v>179</v>
      </c>
      <c r="F625" s="41">
        <f>F626</f>
        <v>91225284</v>
      </c>
      <c r="G625" s="41">
        <v>114518448.42</v>
      </c>
      <c r="H625" s="41">
        <f aca="true" t="shared" si="176" ref="H625:J625">H626</f>
        <v>12261475.45</v>
      </c>
      <c r="I625" s="41">
        <f t="shared" si="176"/>
        <v>12261475.45</v>
      </c>
      <c r="J625" s="41">
        <f t="shared" si="176"/>
        <v>12261475.45</v>
      </c>
      <c r="K625" s="34" t="s">
        <v>189</v>
      </c>
      <c r="L625" s="30" t="s">
        <v>27</v>
      </c>
      <c r="M625" s="52" t="s">
        <v>664</v>
      </c>
      <c r="N625" s="55" t="s">
        <v>664</v>
      </c>
      <c r="O625" s="33" t="s">
        <v>27</v>
      </c>
      <c r="P625" s="33" t="s">
        <v>1381</v>
      </c>
      <c r="Q625" s="35" t="s">
        <v>2044</v>
      </c>
      <c r="R625" s="47">
        <v>0</v>
      </c>
      <c r="S625" s="48">
        <v>0</v>
      </c>
      <c r="T625" s="48">
        <v>0</v>
      </c>
      <c r="U625" s="48" t="s">
        <v>2044</v>
      </c>
      <c r="V625" s="48" t="s">
        <v>2044</v>
      </c>
      <c r="W625" s="49" t="s">
        <v>1740</v>
      </c>
    </row>
    <row r="626" spans="1:23" ht="13.8">
      <c r="A626" s="32" t="s">
        <v>86</v>
      </c>
      <c r="B626" s="30">
        <v>100216</v>
      </c>
      <c r="C626" s="33" t="s">
        <v>120</v>
      </c>
      <c r="D626" s="40" t="s">
        <v>2047</v>
      </c>
      <c r="E626" s="33" t="s">
        <v>179</v>
      </c>
      <c r="F626" s="41">
        <f>F631+F639</f>
        <v>91225284</v>
      </c>
      <c r="G626" s="41">
        <f>G631+G639</f>
        <v>114518448.30000001</v>
      </c>
      <c r="H626" s="41">
        <f aca="true" t="shared" si="177" ref="H626:I626">H631+H639</f>
        <v>12261475.45</v>
      </c>
      <c r="I626" s="41">
        <f t="shared" si="177"/>
        <v>12261475.45</v>
      </c>
      <c r="J626" s="41">
        <f>J631+J639</f>
        <v>12261475.45</v>
      </c>
      <c r="K626" s="34" t="s">
        <v>189</v>
      </c>
      <c r="L626" s="30" t="s">
        <v>191</v>
      </c>
      <c r="M626" s="52" t="s">
        <v>664</v>
      </c>
      <c r="N626" s="55" t="s">
        <v>664</v>
      </c>
      <c r="O626" s="33" t="s">
        <v>191</v>
      </c>
      <c r="P626" s="33" t="s">
        <v>1381</v>
      </c>
      <c r="Q626" s="35" t="s">
        <v>2044</v>
      </c>
      <c r="R626" s="47">
        <v>0</v>
      </c>
      <c r="S626" s="48">
        <v>0</v>
      </c>
      <c r="T626" s="48">
        <v>0</v>
      </c>
      <c r="U626" s="48" t="s">
        <v>2044</v>
      </c>
      <c r="V626" s="48" t="s">
        <v>2044</v>
      </c>
      <c r="W626" s="49" t="s">
        <v>1740</v>
      </c>
    </row>
    <row r="627" spans="1:23" ht="13.8">
      <c r="A627" s="32" t="s">
        <v>86</v>
      </c>
      <c r="B627" s="30">
        <v>100216</v>
      </c>
      <c r="C627" s="33" t="s">
        <v>120</v>
      </c>
      <c r="D627" s="40" t="s">
        <v>2047</v>
      </c>
      <c r="E627" s="33" t="s">
        <v>179</v>
      </c>
      <c r="F627" s="41">
        <v>0</v>
      </c>
      <c r="G627" s="41">
        <v>0</v>
      </c>
      <c r="H627" s="41">
        <v>0</v>
      </c>
      <c r="I627" s="41">
        <v>0</v>
      </c>
      <c r="J627" s="41">
        <v>0</v>
      </c>
      <c r="K627" s="34" t="s">
        <v>189</v>
      </c>
      <c r="L627" s="30" t="s">
        <v>190</v>
      </c>
      <c r="M627" s="52" t="s">
        <v>664</v>
      </c>
      <c r="N627" s="55" t="s">
        <v>2513</v>
      </c>
      <c r="O627" s="33" t="s">
        <v>190</v>
      </c>
      <c r="P627" s="33" t="s">
        <v>1381</v>
      </c>
      <c r="Q627" s="35" t="s">
        <v>2044</v>
      </c>
      <c r="R627" s="49">
        <f t="shared" si="169"/>
        <v>0</v>
      </c>
      <c r="S627" s="48">
        <v>0</v>
      </c>
      <c r="T627" s="48">
        <v>100</v>
      </c>
      <c r="U627" s="48" t="s">
        <v>2044</v>
      </c>
      <c r="V627" s="48" t="s">
        <v>2044</v>
      </c>
      <c r="W627" s="49" t="s">
        <v>1740</v>
      </c>
    </row>
    <row r="628" spans="1:23" ht="13.8">
      <c r="A628" s="32" t="s">
        <v>86</v>
      </c>
      <c r="B628" s="30">
        <v>100216</v>
      </c>
      <c r="C628" s="33" t="s">
        <v>120</v>
      </c>
      <c r="D628" s="40" t="s">
        <v>2047</v>
      </c>
      <c r="E628" s="33" t="s">
        <v>179</v>
      </c>
      <c r="F628" s="41">
        <v>0</v>
      </c>
      <c r="G628" s="41">
        <v>0</v>
      </c>
      <c r="H628" s="41">
        <v>0</v>
      </c>
      <c r="I628" s="41">
        <v>0</v>
      </c>
      <c r="J628" s="41">
        <v>0</v>
      </c>
      <c r="K628" s="34" t="s">
        <v>189</v>
      </c>
      <c r="L628" s="30" t="s">
        <v>30</v>
      </c>
      <c r="M628" s="52" t="s">
        <v>665</v>
      </c>
      <c r="N628" s="55" t="s">
        <v>2514</v>
      </c>
      <c r="O628" s="33" t="s">
        <v>30</v>
      </c>
      <c r="P628" s="33" t="s">
        <v>1382</v>
      </c>
      <c r="Q628" s="35" t="s">
        <v>2044</v>
      </c>
      <c r="R628" s="49">
        <f t="shared" si="169"/>
        <v>0</v>
      </c>
      <c r="S628" s="48">
        <v>0</v>
      </c>
      <c r="T628" s="48">
        <v>0</v>
      </c>
      <c r="U628" s="48" t="s">
        <v>2044</v>
      </c>
      <c r="V628" s="48" t="s">
        <v>2044</v>
      </c>
      <c r="W628" s="49" t="s">
        <v>1740</v>
      </c>
    </row>
    <row r="629" spans="1:23" ht="13.8">
      <c r="A629" s="32" t="s">
        <v>86</v>
      </c>
      <c r="B629" s="30">
        <v>100216</v>
      </c>
      <c r="C629" s="33" t="s">
        <v>120</v>
      </c>
      <c r="D629" s="40" t="s">
        <v>2047</v>
      </c>
      <c r="E629" s="33" t="s">
        <v>179</v>
      </c>
      <c r="F629" s="41">
        <v>0</v>
      </c>
      <c r="G629" s="41">
        <v>0</v>
      </c>
      <c r="H629" s="41">
        <v>0</v>
      </c>
      <c r="I629" s="41">
        <v>0</v>
      </c>
      <c r="J629" s="41">
        <v>0</v>
      </c>
      <c r="K629" s="34" t="s">
        <v>189</v>
      </c>
      <c r="L629" s="30" t="s">
        <v>190</v>
      </c>
      <c r="M629" s="52" t="s">
        <v>666</v>
      </c>
      <c r="N629" s="55" t="s">
        <v>2515</v>
      </c>
      <c r="O629" s="33" t="s">
        <v>190</v>
      </c>
      <c r="P629" s="33" t="s">
        <v>1383</v>
      </c>
      <c r="Q629" s="35" t="s">
        <v>2044</v>
      </c>
      <c r="R629" s="49">
        <f t="shared" si="169"/>
        <v>0</v>
      </c>
      <c r="S629" s="48">
        <v>0</v>
      </c>
      <c r="T629" s="48">
        <v>42.5</v>
      </c>
      <c r="U629" s="48" t="s">
        <v>2044</v>
      </c>
      <c r="V629" s="48" t="s">
        <v>2044</v>
      </c>
      <c r="W629" s="49" t="s">
        <v>1740</v>
      </c>
    </row>
    <row r="630" spans="1:23" ht="13.8">
      <c r="A630" s="32" t="s">
        <v>86</v>
      </c>
      <c r="B630" s="30">
        <v>100216</v>
      </c>
      <c r="C630" s="33" t="s">
        <v>120</v>
      </c>
      <c r="D630" s="40" t="s">
        <v>2047</v>
      </c>
      <c r="E630" s="33" t="s">
        <v>179</v>
      </c>
      <c r="F630" s="41">
        <v>0</v>
      </c>
      <c r="G630" s="41">
        <v>0</v>
      </c>
      <c r="H630" s="41">
        <v>0</v>
      </c>
      <c r="I630" s="41">
        <v>0</v>
      </c>
      <c r="J630" s="41">
        <v>0</v>
      </c>
      <c r="K630" s="34" t="s">
        <v>189</v>
      </c>
      <c r="L630" s="30" t="s">
        <v>30</v>
      </c>
      <c r="M630" s="52" t="s">
        <v>667</v>
      </c>
      <c r="N630" s="55" t="s">
        <v>2516</v>
      </c>
      <c r="O630" s="33" t="s">
        <v>30</v>
      </c>
      <c r="P630" s="33" t="s">
        <v>1383</v>
      </c>
      <c r="Q630" s="35" t="s">
        <v>2044</v>
      </c>
      <c r="R630" s="49">
        <f t="shared" si="169"/>
        <v>0</v>
      </c>
      <c r="S630" s="48">
        <v>0</v>
      </c>
      <c r="T630" s="48">
        <v>0</v>
      </c>
      <c r="U630" s="48" t="s">
        <v>2044</v>
      </c>
      <c r="V630" s="48" t="s">
        <v>2044</v>
      </c>
      <c r="W630" s="49" t="s">
        <v>1740</v>
      </c>
    </row>
    <row r="631" spans="1:23" ht="13.8">
      <c r="A631" s="32" t="s">
        <v>86</v>
      </c>
      <c r="B631" s="30">
        <v>100216</v>
      </c>
      <c r="C631" s="33" t="s">
        <v>120</v>
      </c>
      <c r="D631" s="40" t="s">
        <v>2047</v>
      </c>
      <c r="E631" s="33" t="s">
        <v>156</v>
      </c>
      <c r="F631" s="41">
        <f>SUM(F632:F638)</f>
        <v>86000000</v>
      </c>
      <c r="G631" s="41">
        <f>SUM(G632:G638)</f>
        <v>109223467.98</v>
      </c>
      <c r="H631" s="41">
        <f aca="true" t="shared" si="178" ref="H631:I631">SUM(H632:H638)</f>
        <v>12261475.45</v>
      </c>
      <c r="I631" s="41">
        <f t="shared" si="178"/>
        <v>12261475.45</v>
      </c>
      <c r="J631" s="41">
        <f>SUM(J632:J638)</f>
        <v>12261475.45</v>
      </c>
      <c r="K631" s="34" t="s">
        <v>189</v>
      </c>
      <c r="L631" s="30" t="s">
        <v>190</v>
      </c>
      <c r="M631" s="52" t="s">
        <v>668</v>
      </c>
      <c r="N631" s="55" t="s">
        <v>2517</v>
      </c>
      <c r="O631" s="33" t="s">
        <v>190</v>
      </c>
      <c r="P631" s="33" t="s">
        <v>1384</v>
      </c>
      <c r="Q631" s="35" t="s">
        <v>2044</v>
      </c>
      <c r="R631" s="49">
        <f t="shared" si="169"/>
        <v>232007894.32999998</v>
      </c>
      <c r="S631" s="48">
        <v>20</v>
      </c>
      <c r="T631" s="48">
        <v>51</v>
      </c>
      <c r="U631" s="48" t="s">
        <v>2044</v>
      </c>
      <c r="V631" s="48" t="s">
        <v>2044</v>
      </c>
      <c r="W631" s="49" t="s">
        <v>1740</v>
      </c>
    </row>
    <row r="632" spans="1:23" ht="13.8">
      <c r="A632" s="32" t="s">
        <v>86</v>
      </c>
      <c r="B632" s="30">
        <v>100216</v>
      </c>
      <c r="C632" s="33" t="s">
        <v>120</v>
      </c>
      <c r="D632" s="40" t="s">
        <v>2047</v>
      </c>
      <c r="E632" s="33" t="s">
        <v>156</v>
      </c>
      <c r="F632" s="41">
        <v>80000000</v>
      </c>
      <c r="G632" s="41">
        <v>80000000</v>
      </c>
      <c r="H632" s="41">
        <v>0</v>
      </c>
      <c r="I632" s="41">
        <v>0</v>
      </c>
      <c r="J632" s="41">
        <v>0</v>
      </c>
      <c r="K632" s="34" t="s">
        <v>189</v>
      </c>
      <c r="L632" s="30" t="s">
        <v>30</v>
      </c>
      <c r="M632" s="52" t="s">
        <v>1791</v>
      </c>
      <c r="N632" s="55" t="s">
        <v>2518</v>
      </c>
      <c r="O632" s="33" t="s">
        <v>30</v>
      </c>
      <c r="P632" s="33" t="s">
        <v>1941</v>
      </c>
      <c r="Q632" s="35" t="s">
        <v>2044</v>
      </c>
      <c r="R632" s="49">
        <f t="shared" si="169"/>
        <v>160000000</v>
      </c>
      <c r="S632" s="48">
        <v>20</v>
      </c>
      <c r="T632" s="48">
        <v>57</v>
      </c>
      <c r="U632" s="48" t="s">
        <v>2044</v>
      </c>
      <c r="V632" s="48" t="s">
        <v>2044</v>
      </c>
      <c r="W632" s="49" t="s">
        <v>1740</v>
      </c>
    </row>
    <row r="633" spans="1:23" ht="13.8">
      <c r="A633" s="32" t="s">
        <v>86</v>
      </c>
      <c r="B633" s="30">
        <v>100216</v>
      </c>
      <c r="C633" s="33" t="s">
        <v>120</v>
      </c>
      <c r="D633" s="40" t="s">
        <v>2047</v>
      </c>
      <c r="E633" s="33" t="s">
        <v>156</v>
      </c>
      <c r="F633" s="41">
        <v>0</v>
      </c>
      <c r="G633" s="41">
        <v>22776202.24</v>
      </c>
      <c r="H633" s="41">
        <v>11270197.45</v>
      </c>
      <c r="I633" s="41">
        <v>11270197.45</v>
      </c>
      <c r="J633" s="41">
        <v>11270197.45</v>
      </c>
      <c r="K633" s="34" t="s">
        <v>189</v>
      </c>
      <c r="L633" s="30" t="s">
        <v>30</v>
      </c>
      <c r="M633" s="52" t="s">
        <v>1792</v>
      </c>
      <c r="N633" s="55" t="s">
        <v>2519</v>
      </c>
      <c r="O633" s="33" t="s">
        <v>30</v>
      </c>
      <c r="P633" s="33" t="s">
        <v>1942</v>
      </c>
      <c r="Q633" s="35" t="s">
        <v>2044</v>
      </c>
      <c r="R633" s="49">
        <f t="shared" si="169"/>
        <v>56586794.59</v>
      </c>
      <c r="S633" s="48">
        <v>10</v>
      </c>
      <c r="T633" s="48">
        <v>0</v>
      </c>
      <c r="U633" s="48" t="s">
        <v>2044</v>
      </c>
      <c r="V633" s="48" t="s">
        <v>2044</v>
      </c>
      <c r="W633" s="49" t="s">
        <v>1740</v>
      </c>
    </row>
    <row r="634" spans="1:23" ht="13.8">
      <c r="A634" s="32" t="s">
        <v>87</v>
      </c>
      <c r="B634" s="30">
        <v>100216</v>
      </c>
      <c r="C634" s="33" t="s">
        <v>120</v>
      </c>
      <c r="D634" s="40" t="s">
        <v>2047</v>
      </c>
      <c r="E634" s="33" t="s">
        <v>156</v>
      </c>
      <c r="F634" s="41">
        <v>2000000</v>
      </c>
      <c r="G634" s="41">
        <v>4000000</v>
      </c>
      <c r="H634" s="41">
        <v>991278</v>
      </c>
      <c r="I634" s="41">
        <v>991278</v>
      </c>
      <c r="J634" s="41">
        <v>991278</v>
      </c>
      <c r="K634" s="34" t="s">
        <v>189</v>
      </c>
      <c r="L634" s="30" t="s">
        <v>30</v>
      </c>
      <c r="M634" s="52" t="s">
        <v>1793</v>
      </c>
      <c r="N634" s="55" t="s">
        <v>2520</v>
      </c>
      <c r="O634" s="33" t="s">
        <v>30</v>
      </c>
      <c r="P634" s="33" t="s">
        <v>1385</v>
      </c>
      <c r="Q634" s="35" t="s">
        <v>2044</v>
      </c>
      <c r="R634" s="49">
        <f t="shared" si="169"/>
        <v>8973834</v>
      </c>
      <c r="S634" s="48">
        <v>20</v>
      </c>
      <c r="T634" s="48">
        <v>36</v>
      </c>
      <c r="U634" s="48" t="s">
        <v>2044</v>
      </c>
      <c r="V634" s="48" t="s">
        <v>2044</v>
      </c>
      <c r="W634" s="49" t="s">
        <v>1740</v>
      </c>
    </row>
    <row r="635" spans="1:23" ht="13.8">
      <c r="A635" s="32" t="s">
        <v>86</v>
      </c>
      <c r="B635" s="30">
        <v>100216</v>
      </c>
      <c r="C635" s="33" t="s">
        <v>120</v>
      </c>
      <c r="D635" s="40" t="s">
        <v>2047</v>
      </c>
      <c r="E635" s="33" t="s">
        <v>179</v>
      </c>
      <c r="F635" s="41">
        <v>4000000</v>
      </c>
      <c r="G635" s="41">
        <v>0</v>
      </c>
      <c r="H635" s="41">
        <v>0</v>
      </c>
      <c r="I635" s="41">
        <v>0</v>
      </c>
      <c r="J635" s="41">
        <v>0</v>
      </c>
      <c r="K635" s="34" t="s">
        <v>189</v>
      </c>
      <c r="L635" s="30" t="s">
        <v>30</v>
      </c>
      <c r="M635" s="52" t="s">
        <v>120</v>
      </c>
      <c r="N635" s="55" t="s">
        <v>120</v>
      </c>
      <c r="O635" s="33" t="s">
        <v>30</v>
      </c>
      <c r="P635" s="33" t="s">
        <v>1872</v>
      </c>
      <c r="Q635" s="35" t="s">
        <v>2044</v>
      </c>
      <c r="R635" s="49">
        <v>0</v>
      </c>
      <c r="S635" s="48">
        <v>0</v>
      </c>
      <c r="T635" s="48">
        <v>0</v>
      </c>
      <c r="U635" s="48" t="s">
        <v>2044</v>
      </c>
      <c r="V635" s="48" t="s">
        <v>2044</v>
      </c>
      <c r="W635" s="49" t="s">
        <v>1740</v>
      </c>
    </row>
    <row r="636" spans="1:23" ht="13.8">
      <c r="A636" s="32" t="s">
        <v>86</v>
      </c>
      <c r="B636" s="30">
        <v>100216</v>
      </c>
      <c r="C636" s="33" t="s">
        <v>120</v>
      </c>
      <c r="D636" s="40" t="s">
        <v>2047</v>
      </c>
      <c r="E636" s="33" t="s">
        <v>144</v>
      </c>
      <c r="F636" s="41">
        <v>0</v>
      </c>
      <c r="G636" s="41">
        <f>47.48+58267</f>
        <v>58314.48</v>
      </c>
      <c r="H636" s="41">
        <v>0</v>
      </c>
      <c r="I636" s="41">
        <v>0</v>
      </c>
      <c r="J636" s="41">
        <v>0</v>
      </c>
      <c r="K636" s="34" t="s">
        <v>189</v>
      </c>
      <c r="L636" s="30" t="s">
        <v>30</v>
      </c>
      <c r="M636" s="52" t="s">
        <v>1794</v>
      </c>
      <c r="N636" s="55" t="s">
        <v>2521</v>
      </c>
      <c r="O636" s="33" t="s">
        <v>30</v>
      </c>
      <c r="P636" s="33" t="s">
        <v>1385</v>
      </c>
      <c r="Q636" s="35" t="s">
        <v>2044</v>
      </c>
      <c r="R636" s="49">
        <f t="shared" si="169"/>
        <v>58314.48</v>
      </c>
      <c r="S636" s="48">
        <v>20</v>
      </c>
      <c r="T636" s="48">
        <v>99</v>
      </c>
      <c r="U636" s="48" t="s">
        <v>2044</v>
      </c>
      <c r="V636" s="48" t="s">
        <v>2044</v>
      </c>
      <c r="W636" s="49" t="s">
        <v>1740</v>
      </c>
    </row>
    <row r="637" spans="1:23" ht="13.8">
      <c r="A637" s="32" t="s">
        <v>86</v>
      </c>
      <c r="B637" s="30">
        <v>100216</v>
      </c>
      <c r="C637" s="33" t="s">
        <v>120</v>
      </c>
      <c r="D637" s="40" t="s">
        <v>2047</v>
      </c>
      <c r="E637" s="33" t="s">
        <v>144</v>
      </c>
      <c r="F637" s="41">
        <v>0</v>
      </c>
      <c r="G637" s="41">
        <v>1853999.76</v>
      </c>
      <c r="H637" s="41">
        <v>0</v>
      </c>
      <c r="I637" s="41">
        <v>0</v>
      </c>
      <c r="J637" s="41">
        <v>0</v>
      </c>
      <c r="K637" s="34" t="s">
        <v>189</v>
      </c>
      <c r="L637" s="30" t="s">
        <v>30</v>
      </c>
      <c r="M637" s="52" t="s">
        <v>669</v>
      </c>
      <c r="N637" s="55" t="s">
        <v>2522</v>
      </c>
      <c r="O637" s="33" t="s">
        <v>30</v>
      </c>
      <c r="P637" s="33" t="s">
        <v>1386</v>
      </c>
      <c r="Q637" s="35" t="s">
        <v>2044</v>
      </c>
      <c r="R637" s="49">
        <f t="shared" si="169"/>
        <v>1853999.76</v>
      </c>
      <c r="S637" s="48">
        <v>0</v>
      </c>
      <c r="T637" s="48">
        <v>0</v>
      </c>
      <c r="U637" s="48" t="s">
        <v>2044</v>
      </c>
      <c r="V637" s="48" t="s">
        <v>2044</v>
      </c>
      <c r="W637" s="49" t="s">
        <v>1740</v>
      </c>
    </row>
    <row r="638" spans="1:23" ht="13.8">
      <c r="A638" s="32" t="s">
        <v>86</v>
      </c>
      <c r="B638" s="30">
        <v>100216</v>
      </c>
      <c r="C638" s="33" t="s">
        <v>120</v>
      </c>
      <c r="D638" s="40" t="s">
        <v>2047</v>
      </c>
      <c r="E638" s="33" t="s">
        <v>179</v>
      </c>
      <c r="F638" s="41">
        <v>0</v>
      </c>
      <c r="G638" s="41">
        <v>534951.5</v>
      </c>
      <c r="H638" s="41">
        <v>0</v>
      </c>
      <c r="I638" s="41">
        <v>0</v>
      </c>
      <c r="J638" s="41">
        <v>0</v>
      </c>
      <c r="K638" s="34" t="s">
        <v>189</v>
      </c>
      <c r="L638" s="30" t="s">
        <v>30</v>
      </c>
      <c r="M638" s="52" t="s">
        <v>661</v>
      </c>
      <c r="N638" s="55" t="s">
        <v>2523</v>
      </c>
      <c r="O638" s="33" t="s">
        <v>30</v>
      </c>
      <c r="P638" s="33" t="s">
        <v>1940</v>
      </c>
      <c r="Q638" s="35" t="s">
        <v>2044</v>
      </c>
      <c r="R638" s="49">
        <f t="shared" si="169"/>
        <v>534951.5</v>
      </c>
      <c r="S638" s="48">
        <v>0</v>
      </c>
      <c r="T638" s="48">
        <v>0</v>
      </c>
      <c r="U638" s="48" t="s">
        <v>2044</v>
      </c>
      <c r="V638" s="48" t="s">
        <v>2044</v>
      </c>
      <c r="W638" s="49" t="s">
        <v>1740</v>
      </c>
    </row>
    <row r="639" spans="1:23" ht="13.8">
      <c r="A639" s="32" t="s">
        <v>86</v>
      </c>
      <c r="B639" s="30">
        <v>100216</v>
      </c>
      <c r="C639" s="33" t="s">
        <v>120</v>
      </c>
      <c r="D639" s="40" t="s">
        <v>2047</v>
      </c>
      <c r="E639" s="33" t="s">
        <v>163</v>
      </c>
      <c r="F639" s="41">
        <f>F640+F641</f>
        <v>5225284</v>
      </c>
      <c r="G639" s="41">
        <f>G640+G641</f>
        <v>5294980.32</v>
      </c>
      <c r="H639" s="41">
        <f aca="true" t="shared" si="179" ref="H639:J639">H640+H641</f>
        <v>0</v>
      </c>
      <c r="I639" s="41">
        <f t="shared" si="179"/>
        <v>0</v>
      </c>
      <c r="J639" s="41">
        <f t="shared" si="179"/>
        <v>0</v>
      </c>
      <c r="K639" s="34" t="s">
        <v>189</v>
      </c>
      <c r="L639" s="30" t="s">
        <v>190</v>
      </c>
      <c r="M639" s="52" t="s">
        <v>670</v>
      </c>
      <c r="N639" s="55" t="s">
        <v>2524</v>
      </c>
      <c r="O639" s="33" t="s">
        <v>190</v>
      </c>
      <c r="P639" s="33" t="s">
        <v>1387</v>
      </c>
      <c r="Q639" s="35" t="s">
        <v>2044</v>
      </c>
      <c r="R639" s="49">
        <f aca="true" t="shared" si="180" ref="R639">SUM(F639:K639)</f>
        <v>10520264.32</v>
      </c>
      <c r="S639" s="48">
        <v>14.28</v>
      </c>
      <c r="T639" s="48">
        <v>0</v>
      </c>
      <c r="U639" s="48" t="s">
        <v>2044</v>
      </c>
      <c r="V639" s="48" t="s">
        <v>2044</v>
      </c>
      <c r="W639" s="49" t="s">
        <v>1742</v>
      </c>
    </row>
    <row r="640" spans="1:23" ht="13.8">
      <c r="A640" s="32" t="s">
        <v>86</v>
      </c>
      <c r="B640" s="30">
        <v>100216</v>
      </c>
      <c r="C640" s="33" t="s">
        <v>120</v>
      </c>
      <c r="D640" s="40" t="s">
        <v>2047</v>
      </c>
      <c r="E640" s="33" t="s">
        <v>163</v>
      </c>
      <c r="F640" s="41">
        <v>0</v>
      </c>
      <c r="G640" s="41">
        <f>69696.32</f>
        <v>69696.32</v>
      </c>
      <c r="H640" s="41">
        <v>0</v>
      </c>
      <c r="I640" s="41">
        <v>0</v>
      </c>
      <c r="J640" s="41">
        <v>0</v>
      </c>
      <c r="K640" s="34" t="s">
        <v>189</v>
      </c>
      <c r="L640" s="30" t="s">
        <v>30</v>
      </c>
      <c r="M640" s="52" t="s">
        <v>670</v>
      </c>
      <c r="N640" s="55" t="s">
        <v>670</v>
      </c>
      <c r="O640" s="33" t="s">
        <v>30</v>
      </c>
      <c r="P640" s="33" t="s">
        <v>1387</v>
      </c>
      <c r="Q640" s="35" t="s">
        <v>2044</v>
      </c>
      <c r="R640" s="49">
        <f t="shared" si="169"/>
        <v>69696.32</v>
      </c>
      <c r="S640" s="48">
        <v>14.28</v>
      </c>
      <c r="T640" s="48">
        <v>0</v>
      </c>
      <c r="U640" s="48" t="s">
        <v>2044</v>
      </c>
      <c r="V640" s="48" t="s">
        <v>2044</v>
      </c>
      <c r="W640" s="49" t="s">
        <v>1742</v>
      </c>
    </row>
    <row r="641" spans="1:23" ht="13.8">
      <c r="A641" s="32" t="s">
        <v>86</v>
      </c>
      <c r="B641" s="30">
        <v>100216</v>
      </c>
      <c r="C641" s="33" t="s">
        <v>120</v>
      </c>
      <c r="D641" s="40" t="s">
        <v>2047</v>
      </c>
      <c r="E641" s="33" t="s">
        <v>163</v>
      </c>
      <c r="F641" s="41">
        <v>5225284</v>
      </c>
      <c r="G641" s="41">
        <v>5225284</v>
      </c>
      <c r="H641" s="41">
        <v>0</v>
      </c>
      <c r="I641" s="41">
        <v>0</v>
      </c>
      <c r="J641" s="41">
        <v>0</v>
      </c>
      <c r="K641" s="34" t="s">
        <v>189</v>
      </c>
      <c r="L641" s="30" t="s">
        <v>30</v>
      </c>
      <c r="M641" s="52" t="s">
        <v>671</v>
      </c>
      <c r="N641" s="55" t="s">
        <v>2525</v>
      </c>
      <c r="O641" s="33" t="s">
        <v>30</v>
      </c>
      <c r="P641" s="33" t="s">
        <v>1943</v>
      </c>
      <c r="Q641" s="35" t="s">
        <v>2044</v>
      </c>
      <c r="R641" s="49">
        <f t="shared" si="169"/>
        <v>10450568</v>
      </c>
      <c r="S641" s="48">
        <v>100</v>
      </c>
      <c r="T641" s="48">
        <v>100</v>
      </c>
      <c r="U641" s="48" t="s">
        <v>2044</v>
      </c>
      <c r="V641" s="48" t="s">
        <v>2044</v>
      </c>
      <c r="W641" s="49" t="s">
        <v>1740</v>
      </c>
    </row>
    <row r="642" spans="1:23" ht="13.8">
      <c r="A642" s="32" t="s">
        <v>86</v>
      </c>
      <c r="B642" s="30">
        <v>100217</v>
      </c>
      <c r="C642" s="33" t="s">
        <v>121</v>
      </c>
      <c r="D642" s="40" t="s">
        <v>2047</v>
      </c>
      <c r="E642" s="33" t="s">
        <v>163</v>
      </c>
      <c r="F642" s="41">
        <f>F643</f>
        <v>23017510.3</v>
      </c>
      <c r="G642" s="41">
        <f aca="true" t="shared" si="181" ref="G642:J642">G643</f>
        <v>27424828.07</v>
      </c>
      <c r="H642" s="41">
        <f t="shared" si="181"/>
        <v>4137879.26</v>
      </c>
      <c r="I642" s="41">
        <f t="shared" si="181"/>
        <v>4137879.26</v>
      </c>
      <c r="J642" s="41">
        <f t="shared" si="181"/>
        <v>4137879.26</v>
      </c>
      <c r="K642" s="34" t="s">
        <v>189</v>
      </c>
      <c r="L642" s="30" t="s">
        <v>27</v>
      </c>
      <c r="M642" s="52" t="s">
        <v>672</v>
      </c>
      <c r="N642" s="55" t="s">
        <v>672</v>
      </c>
      <c r="O642" s="33" t="s">
        <v>27</v>
      </c>
      <c r="P642" s="33" t="s">
        <v>1388</v>
      </c>
      <c r="Q642" s="35" t="s">
        <v>2044</v>
      </c>
      <c r="R642" s="47">
        <v>0</v>
      </c>
      <c r="S642" s="48">
        <v>0</v>
      </c>
      <c r="T642" s="48">
        <v>0</v>
      </c>
      <c r="U642" s="48" t="s">
        <v>2044</v>
      </c>
      <c r="V642" s="48" t="s">
        <v>2044</v>
      </c>
      <c r="W642" s="49" t="s">
        <v>1742</v>
      </c>
    </row>
    <row r="643" spans="1:23" ht="13.8">
      <c r="A643" s="32" t="s">
        <v>86</v>
      </c>
      <c r="B643" s="30">
        <v>100217</v>
      </c>
      <c r="C643" s="33" t="s">
        <v>121</v>
      </c>
      <c r="D643" s="40" t="s">
        <v>2047</v>
      </c>
      <c r="E643" s="33" t="s">
        <v>163</v>
      </c>
      <c r="F643" s="41">
        <f>F644+F647+F653+F658+F660+F663</f>
        <v>23017510.3</v>
      </c>
      <c r="G643" s="41">
        <f aca="true" t="shared" si="182" ref="G643:I643">G644+G647+G653+G658+G660+G663</f>
        <v>27424828.07</v>
      </c>
      <c r="H643" s="41">
        <f t="shared" si="182"/>
        <v>4137879.26</v>
      </c>
      <c r="I643" s="41">
        <f t="shared" si="182"/>
        <v>4137879.26</v>
      </c>
      <c r="J643" s="41">
        <f>J644+J647+J653+J658+J660+J663</f>
        <v>4137879.26</v>
      </c>
      <c r="K643" s="34" t="s">
        <v>189</v>
      </c>
      <c r="L643" s="30" t="s">
        <v>191</v>
      </c>
      <c r="M643" s="52" t="s">
        <v>672</v>
      </c>
      <c r="N643" s="55" t="s">
        <v>2526</v>
      </c>
      <c r="O643" s="33" t="s">
        <v>191</v>
      </c>
      <c r="P643" s="33" t="s">
        <v>1388</v>
      </c>
      <c r="Q643" s="35" t="s">
        <v>2044</v>
      </c>
      <c r="R643" s="47">
        <v>0</v>
      </c>
      <c r="S643" s="48">
        <v>0</v>
      </c>
      <c r="T643" s="48">
        <v>0</v>
      </c>
      <c r="U643" s="48" t="s">
        <v>2044</v>
      </c>
      <c r="V643" s="48" t="s">
        <v>2044</v>
      </c>
      <c r="W643" s="49" t="s">
        <v>1742</v>
      </c>
    </row>
    <row r="644" spans="1:23" ht="13.8">
      <c r="A644" s="32" t="s">
        <v>86</v>
      </c>
      <c r="B644" s="30">
        <v>100217</v>
      </c>
      <c r="C644" s="33" t="s">
        <v>121</v>
      </c>
      <c r="D644" s="40" t="s">
        <v>2047</v>
      </c>
      <c r="E644" s="33" t="s">
        <v>163</v>
      </c>
      <c r="F644" s="41">
        <f aca="true" t="shared" si="183" ref="F644:I644">F645+F646</f>
        <v>0</v>
      </c>
      <c r="G644" s="41">
        <f>G645+G646</f>
        <v>84802.87000000001</v>
      </c>
      <c r="H644" s="41">
        <f t="shared" si="183"/>
        <v>80353.69</v>
      </c>
      <c r="I644" s="41">
        <f t="shared" si="183"/>
        <v>80353.69</v>
      </c>
      <c r="J644" s="41">
        <f>J645+J646</f>
        <v>80353.69</v>
      </c>
      <c r="K644" s="34" t="s">
        <v>189</v>
      </c>
      <c r="L644" s="30" t="s">
        <v>190</v>
      </c>
      <c r="M644" s="52" t="s">
        <v>672</v>
      </c>
      <c r="N644" s="55" t="s">
        <v>672</v>
      </c>
      <c r="O644" s="33" t="s">
        <v>190</v>
      </c>
      <c r="P644" s="33" t="s">
        <v>1388</v>
      </c>
      <c r="Q644" s="35" t="s">
        <v>2044</v>
      </c>
      <c r="R644" s="49">
        <f t="shared" si="169"/>
        <v>325863.94</v>
      </c>
      <c r="S644" s="48">
        <v>0</v>
      </c>
      <c r="T644" s="48">
        <v>0</v>
      </c>
      <c r="U644" s="48" t="s">
        <v>2044</v>
      </c>
      <c r="V644" s="48" t="s">
        <v>2044</v>
      </c>
      <c r="W644" s="49" t="s">
        <v>1742</v>
      </c>
    </row>
    <row r="645" spans="1:23" ht="13.8">
      <c r="A645" s="32" t="s">
        <v>86</v>
      </c>
      <c r="B645" s="30">
        <v>100217</v>
      </c>
      <c r="C645" s="33" t="s">
        <v>121</v>
      </c>
      <c r="D645" s="40" t="s">
        <v>2047</v>
      </c>
      <c r="E645" s="33" t="s">
        <v>144</v>
      </c>
      <c r="F645" s="41">
        <v>0</v>
      </c>
      <c r="G645" s="41">
        <v>57.46</v>
      </c>
      <c r="H645" s="41">
        <v>0</v>
      </c>
      <c r="I645" s="41">
        <v>0</v>
      </c>
      <c r="J645" s="41">
        <v>0</v>
      </c>
      <c r="K645" s="34" t="s">
        <v>189</v>
      </c>
      <c r="L645" s="30" t="s">
        <v>30</v>
      </c>
      <c r="M645" s="52" t="s">
        <v>121</v>
      </c>
      <c r="N645" s="55" t="s">
        <v>121</v>
      </c>
      <c r="O645" s="33" t="s">
        <v>30</v>
      </c>
      <c r="P645" s="33" t="s">
        <v>1872</v>
      </c>
      <c r="Q645" s="35" t="s">
        <v>2044</v>
      </c>
      <c r="R645" s="49">
        <v>0</v>
      </c>
      <c r="S645" s="48">
        <v>0</v>
      </c>
      <c r="T645" s="48">
        <v>0</v>
      </c>
      <c r="U645" s="48" t="s">
        <v>2044</v>
      </c>
      <c r="V645" s="48" t="s">
        <v>2044</v>
      </c>
      <c r="W645" s="49" t="s">
        <v>1740</v>
      </c>
    </row>
    <row r="646" spans="1:23" ht="13.8">
      <c r="A646" s="32" t="s">
        <v>86</v>
      </c>
      <c r="B646" s="30">
        <v>100217</v>
      </c>
      <c r="C646" s="33" t="s">
        <v>121</v>
      </c>
      <c r="D646" s="40" t="s">
        <v>2047</v>
      </c>
      <c r="E646" s="33" t="s">
        <v>144</v>
      </c>
      <c r="F646" s="41">
        <v>0</v>
      </c>
      <c r="G646" s="41">
        <v>84745.41</v>
      </c>
      <c r="H646" s="41">
        <v>80353.69</v>
      </c>
      <c r="I646" s="41">
        <v>80353.69</v>
      </c>
      <c r="J646" s="41">
        <v>80353.69</v>
      </c>
      <c r="K646" s="34" t="s">
        <v>189</v>
      </c>
      <c r="L646" s="30" t="s">
        <v>30</v>
      </c>
      <c r="M646" s="52" t="s">
        <v>121</v>
      </c>
      <c r="N646" s="55" t="s">
        <v>121</v>
      </c>
      <c r="O646" s="33" t="s">
        <v>30</v>
      </c>
      <c r="P646" s="33" t="s">
        <v>1872</v>
      </c>
      <c r="Q646" s="35" t="s">
        <v>2044</v>
      </c>
      <c r="R646" s="49">
        <v>0</v>
      </c>
      <c r="S646" s="48">
        <v>0</v>
      </c>
      <c r="T646" s="48">
        <v>0</v>
      </c>
      <c r="U646" s="48" t="s">
        <v>2044</v>
      </c>
      <c r="V646" s="48" t="s">
        <v>2044</v>
      </c>
      <c r="W646" s="49" t="s">
        <v>1740</v>
      </c>
    </row>
    <row r="647" spans="1:23" ht="13.8">
      <c r="A647" s="32" t="s">
        <v>86</v>
      </c>
      <c r="B647" s="30">
        <v>100217</v>
      </c>
      <c r="C647" s="33" t="s">
        <v>121</v>
      </c>
      <c r="D647" s="40" t="s">
        <v>2047</v>
      </c>
      <c r="E647" s="33" t="s">
        <v>164</v>
      </c>
      <c r="F647" s="41">
        <f>F648+F649+F650+F651+F652</f>
        <v>21942510.3</v>
      </c>
      <c r="G647" s="41">
        <f>G648+G649+G650+G651+G652</f>
        <v>25796701.68</v>
      </c>
      <c r="H647" s="41">
        <f aca="true" t="shared" si="184" ref="H647:I647">H648+H649+H650+H651+H652</f>
        <v>2642562.05</v>
      </c>
      <c r="I647" s="41">
        <f t="shared" si="184"/>
        <v>2642562.05</v>
      </c>
      <c r="J647" s="41">
        <f>J648+J649+J650+J651+J652</f>
        <v>2642562.05</v>
      </c>
      <c r="K647" s="34" t="s">
        <v>189</v>
      </c>
      <c r="L647" s="30" t="s">
        <v>190</v>
      </c>
      <c r="M647" s="52" t="s">
        <v>673</v>
      </c>
      <c r="N647" s="55" t="s">
        <v>2527</v>
      </c>
      <c r="O647" s="33" t="s">
        <v>190</v>
      </c>
      <c r="P647" s="33" t="s">
        <v>1389</v>
      </c>
      <c r="Q647" s="35" t="s">
        <v>2044</v>
      </c>
      <c r="R647" s="49">
        <f aca="true" t="shared" si="185" ref="R647">SUM(F647:K647)</f>
        <v>55666898.129999995</v>
      </c>
      <c r="S647" s="48">
        <v>0</v>
      </c>
      <c r="T647" s="48">
        <v>0</v>
      </c>
      <c r="U647" s="48" t="s">
        <v>2044</v>
      </c>
      <c r="V647" s="48" t="s">
        <v>2044</v>
      </c>
      <c r="W647" s="49" t="s">
        <v>1740</v>
      </c>
    </row>
    <row r="648" spans="1:23" ht="13.8">
      <c r="A648" s="32" t="s">
        <v>86</v>
      </c>
      <c r="B648" s="30">
        <v>100217</v>
      </c>
      <c r="C648" s="33" t="s">
        <v>121</v>
      </c>
      <c r="D648" s="40" t="s">
        <v>2047</v>
      </c>
      <c r="E648" s="33" t="s">
        <v>164</v>
      </c>
      <c r="F648" s="41">
        <v>0</v>
      </c>
      <c r="G648" s="41">
        <v>18673.46</v>
      </c>
      <c r="H648" s="41">
        <v>0</v>
      </c>
      <c r="I648" s="41">
        <v>0</v>
      </c>
      <c r="J648" s="41">
        <v>0</v>
      </c>
      <c r="K648" s="34" t="s">
        <v>189</v>
      </c>
      <c r="L648" s="30" t="s">
        <v>30</v>
      </c>
      <c r="M648" s="52" t="s">
        <v>673</v>
      </c>
      <c r="N648" s="55" t="s">
        <v>673</v>
      </c>
      <c r="O648" s="33" t="s">
        <v>30</v>
      </c>
      <c r="P648" s="33" t="s">
        <v>1389</v>
      </c>
      <c r="Q648" s="35" t="s">
        <v>2044</v>
      </c>
      <c r="R648" s="49">
        <f t="shared" si="169"/>
        <v>18673.46</v>
      </c>
      <c r="S648" s="48">
        <v>0</v>
      </c>
      <c r="T648" s="48">
        <v>0</v>
      </c>
      <c r="U648" s="48" t="s">
        <v>2044</v>
      </c>
      <c r="V648" s="48" t="s">
        <v>2044</v>
      </c>
      <c r="W648" s="49" t="s">
        <v>1740</v>
      </c>
    </row>
    <row r="649" spans="1:23" ht="13.8">
      <c r="A649" s="32" t="s">
        <v>86</v>
      </c>
      <c r="B649" s="30">
        <v>100217</v>
      </c>
      <c r="C649" s="33" t="s">
        <v>121</v>
      </c>
      <c r="D649" s="40" t="s">
        <v>2047</v>
      </c>
      <c r="E649" s="33" t="s">
        <v>164</v>
      </c>
      <c r="F649" s="41">
        <v>21942510.3</v>
      </c>
      <c r="G649" s="41">
        <v>21942510.3</v>
      </c>
      <c r="H649" s="41">
        <v>0</v>
      </c>
      <c r="I649" s="41">
        <v>0</v>
      </c>
      <c r="J649" s="41">
        <v>0</v>
      </c>
      <c r="K649" s="34" t="s">
        <v>189</v>
      </c>
      <c r="L649" s="30" t="s">
        <v>30</v>
      </c>
      <c r="M649" s="52" t="s">
        <v>674</v>
      </c>
      <c r="N649" s="55" t="s">
        <v>2527</v>
      </c>
      <c r="O649" s="33" t="s">
        <v>30</v>
      </c>
      <c r="P649" s="33" t="s">
        <v>1389</v>
      </c>
      <c r="Q649" s="35" t="s">
        <v>2044</v>
      </c>
      <c r="R649" s="49">
        <f t="shared" si="169"/>
        <v>43885020.6</v>
      </c>
      <c r="S649" s="48">
        <v>0</v>
      </c>
      <c r="T649" s="48">
        <v>0</v>
      </c>
      <c r="U649" s="48" t="s">
        <v>2044</v>
      </c>
      <c r="V649" s="48" t="s">
        <v>2044</v>
      </c>
      <c r="W649" s="49" t="s">
        <v>1740</v>
      </c>
    </row>
    <row r="650" spans="1:23" ht="13.8">
      <c r="A650" s="32" t="s">
        <v>86</v>
      </c>
      <c r="B650" s="30">
        <v>100217</v>
      </c>
      <c r="C650" s="33" t="s">
        <v>121</v>
      </c>
      <c r="D650" s="40" t="s">
        <v>2047</v>
      </c>
      <c r="E650" s="33" t="s">
        <v>164</v>
      </c>
      <c r="F650" s="41">
        <v>0</v>
      </c>
      <c r="G650" s="41">
        <v>2325289.74</v>
      </c>
      <c r="H650" s="41">
        <v>2323866.9</v>
      </c>
      <c r="I650" s="41">
        <v>2323866.9</v>
      </c>
      <c r="J650" s="41">
        <v>2323866.9</v>
      </c>
      <c r="K650" s="34" t="s">
        <v>189</v>
      </c>
      <c r="L650" s="30" t="s">
        <v>30</v>
      </c>
      <c r="M650" s="52" t="s">
        <v>121</v>
      </c>
      <c r="N650" s="55" t="s">
        <v>121</v>
      </c>
      <c r="O650" s="33" t="s">
        <v>30</v>
      </c>
      <c r="P650" s="33" t="s">
        <v>1872</v>
      </c>
      <c r="Q650" s="35" t="s">
        <v>2044</v>
      </c>
      <c r="R650" s="49">
        <v>0</v>
      </c>
      <c r="S650" s="48">
        <v>0</v>
      </c>
      <c r="T650" s="48">
        <v>0</v>
      </c>
      <c r="U650" s="48" t="s">
        <v>2044</v>
      </c>
      <c r="V650" s="48" t="s">
        <v>2044</v>
      </c>
      <c r="W650" s="49" t="s">
        <v>1740</v>
      </c>
    </row>
    <row r="651" spans="1:23" ht="13.8">
      <c r="A651" s="32" t="s">
        <v>86</v>
      </c>
      <c r="B651" s="30">
        <v>100217</v>
      </c>
      <c r="C651" s="33" t="s">
        <v>121</v>
      </c>
      <c r="D651" s="40" t="s">
        <v>2047</v>
      </c>
      <c r="E651" s="33" t="s">
        <v>164</v>
      </c>
      <c r="F651" s="41">
        <v>0</v>
      </c>
      <c r="G651" s="41">
        <v>112622.16</v>
      </c>
      <c r="H651" s="41">
        <v>19130.94</v>
      </c>
      <c r="I651" s="41">
        <v>19130.94</v>
      </c>
      <c r="J651" s="41">
        <v>19130.94</v>
      </c>
      <c r="K651" s="34" t="s">
        <v>189</v>
      </c>
      <c r="L651" s="30" t="s">
        <v>30</v>
      </c>
      <c r="M651" s="52" t="s">
        <v>121</v>
      </c>
      <c r="N651" s="55" t="s">
        <v>121</v>
      </c>
      <c r="O651" s="33" t="s">
        <v>30</v>
      </c>
      <c r="P651" s="33" t="s">
        <v>1872</v>
      </c>
      <c r="Q651" s="35" t="s">
        <v>2044</v>
      </c>
      <c r="R651" s="49">
        <v>0</v>
      </c>
      <c r="S651" s="48">
        <v>0</v>
      </c>
      <c r="T651" s="48">
        <v>0</v>
      </c>
      <c r="U651" s="48" t="s">
        <v>2044</v>
      </c>
      <c r="V651" s="48" t="s">
        <v>2044</v>
      </c>
      <c r="W651" s="49" t="s">
        <v>1740</v>
      </c>
    </row>
    <row r="652" spans="1:23" ht="13.8">
      <c r="A652" s="32" t="s">
        <v>86</v>
      </c>
      <c r="B652" s="30">
        <v>100217</v>
      </c>
      <c r="C652" s="33" t="s">
        <v>121</v>
      </c>
      <c r="D652" s="40" t="s">
        <v>2047</v>
      </c>
      <c r="E652" s="33" t="s">
        <v>164</v>
      </c>
      <c r="F652" s="41">
        <v>0</v>
      </c>
      <c r="G652" s="41">
        <v>1397606.02</v>
      </c>
      <c r="H652" s="41">
        <v>299564.21</v>
      </c>
      <c r="I652" s="41">
        <v>299564.21</v>
      </c>
      <c r="J652" s="41">
        <v>299564.21</v>
      </c>
      <c r="K652" s="34" t="s">
        <v>189</v>
      </c>
      <c r="L652" s="30" t="s">
        <v>30</v>
      </c>
      <c r="M652" s="52" t="s">
        <v>675</v>
      </c>
      <c r="N652" s="55" t="s">
        <v>2527</v>
      </c>
      <c r="O652" s="33" t="s">
        <v>30</v>
      </c>
      <c r="P652" s="33" t="s">
        <v>1389</v>
      </c>
      <c r="Q652" s="35" t="s">
        <v>2044</v>
      </c>
      <c r="R652" s="49">
        <f t="shared" si="169"/>
        <v>2296298.65</v>
      </c>
      <c r="S652" s="48">
        <v>0</v>
      </c>
      <c r="T652" s="48">
        <v>0</v>
      </c>
      <c r="U652" s="48" t="s">
        <v>2044</v>
      </c>
      <c r="V652" s="48" t="s">
        <v>2044</v>
      </c>
      <c r="W652" s="49" t="s">
        <v>1740</v>
      </c>
    </row>
    <row r="653" spans="1:23" ht="13.8">
      <c r="A653" s="32" t="s">
        <v>86</v>
      </c>
      <c r="B653" s="30">
        <v>100217</v>
      </c>
      <c r="C653" s="33" t="s">
        <v>121</v>
      </c>
      <c r="D653" s="40" t="s">
        <v>2047</v>
      </c>
      <c r="E653" s="33" t="s">
        <v>164</v>
      </c>
      <c r="F653" s="41">
        <f aca="true" t="shared" si="186" ref="F653:I653">F654+F655</f>
        <v>0</v>
      </c>
      <c r="G653" s="41">
        <f t="shared" si="186"/>
        <v>276627.52</v>
      </c>
      <c r="H653" s="41">
        <f t="shared" si="186"/>
        <v>276627.52</v>
      </c>
      <c r="I653" s="41">
        <f t="shared" si="186"/>
        <v>276627.52</v>
      </c>
      <c r="J653" s="41">
        <f>J654+J655</f>
        <v>276627.52</v>
      </c>
      <c r="K653" s="34" t="s">
        <v>189</v>
      </c>
      <c r="L653" s="30" t="s">
        <v>190</v>
      </c>
      <c r="M653" s="52" t="s">
        <v>676</v>
      </c>
      <c r="N653" s="55" t="s">
        <v>2528</v>
      </c>
      <c r="O653" s="33" t="s">
        <v>190</v>
      </c>
      <c r="P653" s="33" t="s">
        <v>1390</v>
      </c>
      <c r="Q653" s="35" t="s">
        <v>2044</v>
      </c>
      <c r="R653" s="49">
        <f t="shared" si="169"/>
        <v>1106510.08</v>
      </c>
      <c r="S653" s="48">
        <v>0</v>
      </c>
      <c r="T653" s="48">
        <v>72.63</v>
      </c>
      <c r="U653" s="48" t="s">
        <v>2044</v>
      </c>
      <c r="V653" s="48" t="s">
        <v>2044</v>
      </c>
      <c r="W653" s="49" t="s">
        <v>1740</v>
      </c>
    </row>
    <row r="654" spans="1:23" ht="13.8">
      <c r="A654" s="32" t="s">
        <v>86</v>
      </c>
      <c r="B654" s="30">
        <v>100217</v>
      </c>
      <c r="C654" s="33" t="s">
        <v>121</v>
      </c>
      <c r="D654" s="40" t="s">
        <v>2047</v>
      </c>
      <c r="E654" s="33" t="s">
        <v>164</v>
      </c>
      <c r="F654" s="41">
        <v>0</v>
      </c>
      <c r="G654" s="41">
        <v>0</v>
      </c>
      <c r="H654" s="41">
        <v>0</v>
      </c>
      <c r="I654" s="41">
        <v>0</v>
      </c>
      <c r="J654" s="41">
        <v>0</v>
      </c>
      <c r="K654" s="34" t="s">
        <v>189</v>
      </c>
      <c r="L654" s="30" t="s">
        <v>30</v>
      </c>
      <c r="M654" s="52" t="s">
        <v>677</v>
      </c>
      <c r="N654" s="55" t="s">
        <v>2528</v>
      </c>
      <c r="O654" s="33" t="s">
        <v>30</v>
      </c>
      <c r="P654" s="33" t="s">
        <v>1390</v>
      </c>
      <c r="Q654" s="35" t="s">
        <v>2044</v>
      </c>
      <c r="R654" s="49">
        <f t="shared" si="169"/>
        <v>0</v>
      </c>
      <c r="S654" s="48">
        <v>0</v>
      </c>
      <c r="T654" s="48">
        <v>72.63</v>
      </c>
      <c r="U654" s="48" t="s">
        <v>2044</v>
      </c>
      <c r="V654" s="48" t="s">
        <v>2044</v>
      </c>
      <c r="W654" s="49" t="s">
        <v>1740</v>
      </c>
    </row>
    <row r="655" spans="1:23" ht="13.8">
      <c r="A655" s="32" t="s">
        <v>87</v>
      </c>
      <c r="B655" s="30">
        <v>100217</v>
      </c>
      <c r="C655" s="33" t="s">
        <v>121</v>
      </c>
      <c r="D655" s="40" t="s">
        <v>2047</v>
      </c>
      <c r="E655" s="33" t="s">
        <v>164</v>
      </c>
      <c r="F655" s="41">
        <v>0</v>
      </c>
      <c r="G655" s="41">
        <v>276627.52</v>
      </c>
      <c r="H655" s="41">
        <v>276627.52</v>
      </c>
      <c r="I655" s="41">
        <v>276627.52</v>
      </c>
      <c r="J655" s="41">
        <v>276627.52</v>
      </c>
      <c r="K655" s="34" t="s">
        <v>189</v>
      </c>
      <c r="L655" s="30" t="s">
        <v>30</v>
      </c>
      <c r="M655" s="52" t="s">
        <v>675</v>
      </c>
      <c r="N655" s="55" t="s">
        <v>2527</v>
      </c>
      <c r="O655" s="33" t="s">
        <v>30</v>
      </c>
      <c r="P655" s="33" t="s">
        <v>1390</v>
      </c>
      <c r="Q655" s="35" t="s">
        <v>2044</v>
      </c>
      <c r="R655" s="49">
        <f t="shared" si="169"/>
        <v>1106510.08</v>
      </c>
      <c r="S655" s="48">
        <v>0</v>
      </c>
      <c r="T655" s="48">
        <v>79</v>
      </c>
      <c r="U655" s="48" t="s">
        <v>2044</v>
      </c>
      <c r="V655" s="48" t="s">
        <v>2044</v>
      </c>
      <c r="W655" s="49" t="s">
        <v>1740</v>
      </c>
    </row>
    <row r="656" spans="1:23" ht="13.8">
      <c r="A656" s="32" t="s">
        <v>86</v>
      </c>
      <c r="B656" s="30">
        <v>100217</v>
      </c>
      <c r="C656" s="33" t="s">
        <v>121</v>
      </c>
      <c r="D656" s="40" t="s">
        <v>2047</v>
      </c>
      <c r="E656" s="33" t="s">
        <v>164</v>
      </c>
      <c r="F656" s="41">
        <v>0</v>
      </c>
      <c r="G656" s="41">
        <v>0</v>
      </c>
      <c r="H656" s="41">
        <v>0</v>
      </c>
      <c r="I656" s="41">
        <v>0</v>
      </c>
      <c r="J656" s="41">
        <v>0</v>
      </c>
      <c r="K656" s="34" t="s">
        <v>189</v>
      </c>
      <c r="L656" s="30" t="s">
        <v>190</v>
      </c>
      <c r="M656" s="52" t="s">
        <v>678</v>
      </c>
      <c r="N656" s="55" t="s">
        <v>2529</v>
      </c>
      <c r="O656" s="33" t="s">
        <v>190</v>
      </c>
      <c r="P656" s="33" t="s">
        <v>1391</v>
      </c>
      <c r="Q656" s="35" t="s">
        <v>2044</v>
      </c>
      <c r="R656" s="49">
        <f t="shared" si="169"/>
        <v>0</v>
      </c>
      <c r="S656" s="48">
        <v>0</v>
      </c>
      <c r="T656" s="48">
        <v>16.67</v>
      </c>
      <c r="U656" s="48" t="s">
        <v>2044</v>
      </c>
      <c r="V656" s="48" t="s">
        <v>2044</v>
      </c>
      <c r="W656" s="49" t="s">
        <v>1740</v>
      </c>
    </row>
    <row r="657" spans="1:23" ht="13.8">
      <c r="A657" s="32" t="s">
        <v>86</v>
      </c>
      <c r="B657" s="30">
        <v>100217</v>
      </c>
      <c r="C657" s="33" t="s">
        <v>121</v>
      </c>
      <c r="D657" s="40" t="s">
        <v>2047</v>
      </c>
      <c r="E657" s="33" t="s">
        <v>164</v>
      </c>
      <c r="F657" s="41">
        <v>0</v>
      </c>
      <c r="G657" s="41">
        <v>0</v>
      </c>
      <c r="H657" s="41">
        <v>0</v>
      </c>
      <c r="I657" s="41">
        <v>0</v>
      </c>
      <c r="J657" s="41">
        <v>0</v>
      </c>
      <c r="K657" s="34" t="s">
        <v>189</v>
      </c>
      <c r="L657" s="30" t="s">
        <v>30</v>
      </c>
      <c r="M657" s="52" t="s">
        <v>679</v>
      </c>
      <c r="N657" s="55" t="s">
        <v>2529</v>
      </c>
      <c r="O657" s="33" t="s">
        <v>30</v>
      </c>
      <c r="P657" s="33" t="s">
        <v>1391</v>
      </c>
      <c r="Q657" s="35" t="s">
        <v>2044</v>
      </c>
      <c r="R657" s="49">
        <f t="shared" si="169"/>
        <v>0</v>
      </c>
      <c r="S657" s="48">
        <v>0</v>
      </c>
      <c r="T657" s="48">
        <v>16.67</v>
      </c>
      <c r="U657" s="48" t="s">
        <v>2044</v>
      </c>
      <c r="V657" s="48" t="s">
        <v>2044</v>
      </c>
      <c r="W657" s="49" t="s">
        <v>1740</v>
      </c>
    </row>
    <row r="658" spans="1:23" ht="13.8">
      <c r="A658" s="32" t="s">
        <v>86</v>
      </c>
      <c r="B658" s="30">
        <v>100217</v>
      </c>
      <c r="C658" s="33" t="s">
        <v>121</v>
      </c>
      <c r="D658" s="40" t="s">
        <v>2047</v>
      </c>
      <c r="E658" s="33" t="s">
        <v>164</v>
      </c>
      <c r="F658" s="41">
        <f aca="true" t="shared" si="187" ref="F658:I658">F659</f>
        <v>875000</v>
      </c>
      <c r="G658" s="41">
        <f t="shared" si="187"/>
        <v>875000</v>
      </c>
      <c r="H658" s="41">
        <f t="shared" si="187"/>
        <v>875000</v>
      </c>
      <c r="I658" s="41">
        <f t="shared" si="187"/>
        <v>875000</v>
      </c>
      <c r="J658" s="41">
        <f>J659</f>
        <v>875000</v>
      </c>
      <c r="K658" s="34" t="s">
        <v>189</v>
      </c>
      <c r="L658" s="30" t="s">
        <v>190</v>
      </c>
      <c r="M658" s="52" t="s">
        <v>680</v>
      </c>
      <c r="N658" s="55" t="s">
        <v>2530</v>
      </c>
      <c r="O658" s="33" t="s">
        <v>190</v>
      </c>
      <c r="P658" s="33" t="s">
        <v>1392</v>
      </c>
      <c r="Q658" s="35" t="s">
        <v>2044</v>
      </c>
      <c r="R658" s="49">
        <f t="shared" si="169"/>
        <v>4375000</v>
      </c>
      <c r="S658" s="48">
        <v>0</v>
      </c>
      <c r="T658" s="48">
        <v>118.2</v>
      </c>
      <c r="U658" s="48" t="s">
        <v>2044</v>
      </c>
      <c r="V658" s="48" t="s">
        <v>2044</v>
      </c>
      <c r="W658" s="49" t="s">
        <v>1740</v>
      </c>
    </row>
    <row r="659" spans="1:23" ht="13.8">
      <c r="A659" s="32" t="s">
        <v>87</v>
      </c>
      <c r="B659" s="30">
        <v>100217</v>
      </c>
      <c r="C659" s="33" t="s">
        <v>121</v>
      </c>
      <c r="D659" s="40" t="s">
        <v>2047</v>
      </c>
      <c r="E659" s="33" t="s">
        <v>164</v>
      </c>
      <c r="F659" s="41">
        <v>875000</v>
      </c>
      <c r="G659" s="41">
        <v>875000</v>
      </c>
      <c r="H659" s="41">
        <v>875000</v>
      </c>
      <c r="I659" s="41">
        <v>875000</v>
      </c>
      <c r="J659" s="41">
        <v>875000</v>
      </c>
      <c r="K659" s="34" t="s">
        <v>189</v>
      </c>
      <c r="L659" s="30" t="s">
        <v>30</v>
      </c>
      <c r="M659" s="52" t="s">
        <v>681</v>
      </c>
      <c r="N659" s="55" t="s">
        <v>681</v>
      </c>
      <c r="O659" s="33" t="s">
        <v>30</v>
      </c>
      <c r="P659" s="33" t="s">
        <v>1393</v>
      </c>
      <c r="Q659" s="35" t="s">
        <v>2044</v>
      </c>
      <c r="R659" s="49">
        <f t="shared" si="169"/>
        <v>4375000</v>
      </c>
      <c r="S659" s="48">
        <v>0</v>
      </c>
      <c r="T659" s="48">
        <v>100</v>
      </c>
      <c r="U659" s="48" t="s">
        <v>2044</v>
      </c>
      <c r="V659" s="48" t="s">
        <v>2044</v>
      </c>
      <c r="W659" s="49" t="s">
        <v>1740</v>
      </c>
    </row>
    <row r="660" spans="1:23" ht="13.8">
      <c r="A660" s="32" t="s">
        <v>86</v>
      </c>
      <c r="B660" s="30">
        <v>100217</v>
      </c>
      <c r="C660" s="33" t="s">
        <v>121</v>
      </c>
      <c r="D660" s="40" t="s">
        <v>2047</v>
      </c>
      <c r="E660" s="33" t="s">
        <v>164</v>
      </c>
      <c r="F660" s="41">
        <f aca="true" t="shared" si="188" ref="F660:I660">F661+F662</f>
        <v>0</v>
      </c>
      <c r="G660" s="41">
        <f t="shared" si="188"/>
        <v>191696</v>
      </c>
      <c r="H660" s="41">
        <f t="shared" si="188"/>
        <v>63336</v>
      </c>
      <c r="I660" s="41">
        <f t="shared" si="188"/>
        <v>63336</v>
      </c>
      <c r="J660" s="41">
        <f>J661+J662</f>
        <v>63336</v>
      </c>
      <c r="K660" s="34" t="s">
        <v>189</v>
      </c>
      <c r="L660" s="30" t="s">
        <v>190</v>
      </c>
      <c r="M660" s="52" t="s">
        <v>682</v>
      </c>
      <c r="N660" s="55" t="s">
        <v>2532</v>
      </c>
      <c r="O660" s="33" t="s">
        <v>190</v>
      </c>
      <c r="P660" s="33" t="s">
        <v>1394</v>
      </c>
      <c r="Q660" s="35" t="s">
        <v>2044</v>
      </c>
      <c r="R660" s="49">
        <f t="shared" si="169"/>
        <v>381704</v>
      </c>
      <c r="S660" s="48">
        <v>0</v>
      </c>
      <c r="T660" s="48">
        <v>0</v>
      </c>
      <c r="U660" s="48" t="s">
        <v>2044</v>
      </c>
      <c r="V660" s="48" t="s">
        <v>2044</v>
      </c>
      <c r="W660" s="49" t="s">
        <v>1740</v>
      </c>
    </row>
    <row r="661" spans="1:23" ht="13.8">
      <c r="A661" s="32" t="s">
        <v>86</v>
      </c>
      <c r="B661" s="30">
        <v>100217</v>
      </c>
      <c r="C661" s="33" t="s">
        <v>121</v>
      </c>
      <c r="D661" s="40" t="s">
        <v>2047</v>
      </c>
      <c r="E661" s="33" t="s">
        <v>164</v>
      </c>
      <c r="F661" s="41">
        <v>0</v>
      </c>
      <c r="G661" s="41">
        <v>0</v>
      </c>
      <c r="H661" s="41">
        <v>0</v>
      </c>
      <c r="I661" s="41">
        <v>0</v>
      </c>
      <c r="J661" s="41">
        <v>0</v>
      </c>
      <c r="K661" s="34" t="s">
        <v>189</v>
      </c>
      <c r="L661" s="30" t="s">
        <v>30</v>
      </c>
      <c r="M661" s="52" t="s">
        <v>683</v>
      </c>
      <c r="N661" s="55" t="s">
        <v>2533</v>
      </c>
      <c r="O661" s="33" t="s">
        <v>30</v>
      </c>
      <c r="P661" s="33" t="s">
        <v>1395</v>
      </c>
      <c r="Q661" s="35" t="s">
        <v>2044</v>
      </c>
      <c r="R661" s="49">
        <f t="shared" si="169"/>
        <v>0</v>
      </c>
      <c r="S661" s="48">
        <v>0</v>
      </c>
      <c r="T661" s="48">
        <v>0</v>
      </c>
      <c r="U661" s="48" t="s">
        <v>2044</v>
      </c>
      <c r="V661" s="48" t="s">
        <v>2044</v>
      </c>
      <c r="W661" s="49" t="s">
        <v>1740</v>
      </c>
    </row>
    <row r="662" spans="1:23" ht="13.8">
      <c r="A662" s="32" t="s">
        <v>87</v>
      </c>
      <c r="B662" s="30">
        <v>100217</v>
      </c>
      <c r="C662" s="33" t="s">
        <v>121</v>
      </c>
      <c r="D662" s="40" t="s">
        <v>2047</v>
      </c>
      <c r="E662" s="33" t="s">
        <v>164</v>
      </c>
      <c r="F662" s="41">
        <v>0</v>
      </c>
      <c r="G662" s="41">
        <v>191696</v>
      </c>
      <c r="H662" s="41">
        <v>63336</v>
      </c>
      <c r="I662" s="41">
        <v>63336</v>
      </c>
      <c r="J662" s="41">
        <v>63336</v>
      </c>
      <c r="K662" s="34" t="s">
        <v>189</v>
      </c>
      <c r="L662" s="30" t="s">
        <v>30</v>
      </c>
      <c r="M662" s="52" t="s">
        <v>675</v>
      </c>
      <c r="N662" s="55" t="s">
        <v>2527</v>
      </c>
      <c r="O662" s="33" t="s">
        <v>30</v>
      </c>
      <c r="P662" s="33" t="s">
        <v>1395</v>
      </c>
      <c r="Q662" s="35" t="s">
        <v>2044</v>
      </c>
      <c r="R662" s="49">
        <f t="shared" si="169"/>
        <v>381704</v>
      </c>
      <c r="S662" s="48">
        <v>0</v>
      </c>
      <c r="T662" s="48">
        <v>0</v>
      </c>
      <c r="U662" s="48" t="s">
        <v>2044</v>
      </c>
      <c r="V662" s="48" t="s">
        <v>2044</v>
      </c>
      <c r="W662" s="49" t="s">
        <v>1740</v>
      </c>
    </row>
    <row r="663" spans="1:23" ht="13.8">
      <c r="A663" s="32" t="s">
        <v>86</v>
      </c>
      <c r="B663" s="30">
        <v>100217</v>
      </c>
      <c r="C663" s="33" t="s">
        <v>121</v>
      </c>
      <c r="D663" s="40" t="s">
        <v>2047</v>
      </c>
      <c r="E663" s="33" t="s">
        <v>164</v>
      </c>
      <c r="F663" s="41">
        <f>F664</f>
        <v>200000</v>
      </c>
      <c r="G663" s="41">
        <f aca="true" t="shared" si="189" ref="G663:J663">G664</f>
        <v>200000</v>
      </c>
      <c r="H663" s="41">
        <f t="shared" si="189"/>
        <v>200000</v>
      </c>
      <c r="I663" s="41">
        <f t="shared" si="189"/>
        <v>200000</v>
      </c>
      <c r="J663" s="41">
        <f t="shared" si="189"/>
        <v>200000</v>
      </c>
      <c r="K663" s="34" t="s">
        <v>189</v>
      </c>
      <c r="L663" s="30" t="s">
        <v>190</v>
      </c>
      <c r="M663" s="52" t="s">
        <v>684</v>
      </c>
      <c r="N663" s="55" t="s">
        <v>2534</v>
      </c>
      <c r="O663" s="33" t="s">
        <v>190</v>
      </c>
      <c r="P663" s="33" t="s">
        <v>1396</v>
      </c>
      <c r="Q663" s="35" t="s">
        <v>2044</v>
      </c>
      <c r="R663" s="49">
        <f t="shared" si="169"/>
        <v>1000000</v>
      </c>
      <c r="S663" s="48">
        <v>72.22</v>
      </c>
      <c r="T663" s="48">
        <v>20.09</v>
      </c>
      <c r="U663" s="48" t="s">
        <v>2044</v>
      </c>
      <c r="V663" s="48" t="s">
        <v>2044</v>
      </c>
      <c r="W663" s="49" t="s">
        <v>1740</v>
      </c>
    </row>
    <row r="664" spans="1:23" ht="13.8">
      <c r="A664" s="32" t="s">
        <v>87</v>
      </c>
      <c r="B664" s="30">
        <v>100217</v>
      </c>
      <c r="C664" s="33" t="s">
        <v>121</v>
      </c>
      <c r="D664" s="40" t="s">
        <v>2047</v>
      </c>
      <c r="E664" s="33" t="s">
        <v>164</v>
      </c>
      <c r="F664" s="41">
        <v>200000</v>
      </c>
      <c r="G664" s="41">
        <v>200000</v>
      </c>
      <c r="H664" s="41">
        <v>200000</v>
      </c>
      <c r="I664" s="41">
        <v>200000</v>
      </c>
      <c r="J664" s="41">
        <v>200000</v>
      </c>
      <c r="K664" s="34" t="s">
        <v>189</v>
      </c>
      <c r="L664" s="30" t="s">
        <v>30</v>
      </c>
      <c r="M664" s="52" t="s">
        <v>685</v>
      </c>
      <c r="N664" s="55" t="s">
        <v>2531</v>
      </c>
      <c r="O664" s="33" t="s">
        <v>30</v>
      </c>
      <c r="P664" s="33" t="s">
        <v>1393</v>
      </c>
      <c r="Q664" s="35" t="s">
        <v>2044</v>
      </c>
      <c r="R664" s="49">
        <f t="shared" si="169"/>
        <v>1000000</v>
      </c>
      <c r="S664" s="48">
        <v>100</v>
      </c>
      <c r="T664" s="48">
        <v>100</v>
      </c>
      <c r="U664" s="48" t="s">
        <v>2044</v>
      </c>
      <c r="V664" s="48" t="s">
        <v>2044</v>
      </c>
      <c r="W664" s="49" t="s">
        <v>1740</v>
      </c>
    </row>
    <row r="665" spans="1:23" ht="13.8">
      <c r="A665" s="32" t="s">
        <v>86</v>
      </c>
      <c r="B665" s="30">
        <v>100218</v>
      </c>
      <c r="C665" s="33" t="s">
        <v>122</v>
      </c>
      <c r="D665" s="40" t="s">
        <v>2047</v>
      </c>
      <c r="E665" s="33" t="s">
        <v>164</v>
      </c>
      <c r="F665" s="41">
        <f>F666</f>
        <v>14961325</v>
      </c>
      <c r="G665" s="41">
        <f aca="true" t="shared" si="190" ref="G665:J665">G666</f>
        <v>24318598.310000002</v>
      </c>
      <c r="H665" s="41">
        <f t="shared" si="190"/>
        <v>7988786.64</v>
      </c>
      <c r="I665" s="41">
        <f t="shared" si="190"/>
        <v>7988786.64</v>
      </c>
      <c r="J665" s="41">
        <f t="shared" si="190"/>
        <v>7988786.64</v>
      </c>
      <c r="K665" s="34" t="s">
        <v>189</v>
      </c>
      <c r="L665" s="30" t="s">
        <v>27</v>
      </c>
      <c r="M665" s="52" t="s">
        <v>686</v>
      </c>
      <c r="N665" s="55" t="s">
        <v>686</v>
      </c>
      <c r="O665" s="33" t="s">
        <v>27</v>
      </c>
      <c r="P665" s="33" t="s">
        <v>1397</v>
      </c>
      <c r="Q665" s="35" t="s">
        <v>2044</v>
      </c>
      <c r="R665" s="47">
        <v>0</v>
      </c>
      <c r="S665" s="48">
        <v>0</v>
      </c>
      <c r="T665" s="48">
        <v>0</v>
      </c>
      <c r="U665" s="48" t="s">
        <v>2044</v>
      </c>
      <c r="V665" s="48" t="s">
        <v>2044</v>
      </c>
      <c r="W665" s="49" t="s">
        <v>1740</v>
      </c>
    </row>
    <row r="666" spans="1:23" ht="13.8">
      <c r="A666" s="32" t="s">
        <v>86</v>
      </c>
      <c r="B666" s="30">
        <v>100218</v>
      </c>
      <c r="C666" s="33" t="s">
        <v>122</v>
      </c>
      <c r="D666" s="40" t="s">
        <v>2047</v>
      </c>
      <c r="E666" s="33" t="s">
        <v>164</v>
      </c>
      <c r="F666" s="41">
        <f>F667+F677+F687+F696</f>
        <v>14961325</v>
      </c>
      <c r="G666" s="41">
        <f aca="true" t="shared" si="191" ref="G666:I666">G667+G677+G687+G696</f>
        <v>24318598.310000002</v>
      </c>
      <c r="H666" s="41">
        <f t="shared" si="191"/>
        <v>7988786.64</v>
      </c>
      <c r="I666" s="41">
        <f t="shared" si="191"/>
        <v>7988786.64</v>
      </c>
      <c r="J666" s="41">
        <f>J667+J677+J687+J696</f>
        <v>7988786.64</v>
      </c>
      <c r="K666" s="34" t="s">
        <v>189</v>
      </c>
      <c r="L666" s="30" t="s">
        <v>191</v>
      </c>
      <c r="M666" s="52" t="s">
        <v>686</v>
      </c>
      <c r="N666" s="55" t="s">
        <v>2535</v>
      </c>
      <c r="O666" s="33" t="s">
        <v>191</v>
      </c>
      <c r="P666" s="33" t="s">
        <v>1397</v>
      </c>
      <c r="Q666" s="35" t="s">
        <v>2044</v>
      </c>
      <c r="R666" s="47">
        <v>0</v>
      </c>
      <c r="S666" s="48">
        <v>0</v>
      </c>
      <c r="T666" s="48">
        <v>0</v>
      </c>
      <c r="U666" s="48" t="s">
        <v>2044</v>
      </c>
      <c r="V666" s="48" t="s">
        <v>2044</v>
      </c>
      <c r="W666" s="49" t="s">
        <v>1740</v>
      </c>
    </row>
    <row r="667" spans="1:23" ht="13.8">
      <c r="A667" s="32" t="s">
        <v>86</v>
      </c>
      <c r="B667" s="30">
        <v>100218</v>
      </c>
      <c r="C667" s="33" t="s">
        <v>122</v>
      </c>
      <c r="D667" s="40" t="s">
        <v>2047</v>
      </c>
      <c r="E667" s="33" t="s">
        <v>164</v>
      </c>
      <c r="F667" s="41">
        <f aca="true" t="shared" si="192" ref="F667:I667">SUM(F668:F676)</f>
        <v>10408325</v>
      </c>
      <c r="G667" s="41">
        <f t="shared" si="192"/>
        <v>12705598.31</v>
      </c>
      <c r="H667" s="41">
        <f t="shared" si="192"/>
        <v>1935786.64</v>
      </c>
      <c r="I667" s="41">
        <f t="shared" si="192"/>
        <v>1935786.64</v>
      </c>
      <c r="J667" s="41">
        <f>SUM(J668:J676)</f>
        <v>1935786.64</v>
      </c>
      <c r="K667" s="34" t="s">
        <v>189</v>
      </c>
      <c r="L667" s="30" t="s">
        <v>190</v>
      </c>
      <c r="M667" s="52" t="s">
        <v>687</v>
      </c>
      <c r="N667" s="55" t="s">
        <v>2536</v>
      </c>
      <c r="O667" s="33" t="s">
        <v>190</v>
      </c>
      <c r="P667" s="33" t="s">
        <v>1398</v>
      </c>
      <c r="Q667" s="35" t="s">
        <v>2044</v>
      </c>
      <c r="R667" s="49">
        <f t="shared" si="169"/>
        <v>28921283.230000004</v>
      </c>
      <c r="S667" s="48">
        <v>0</v>
      </c>
      <c r="T667" s="48">
        <v>0</v>
      </c>
      <c r="U667" s="48" t="s">
        <v>2044</v>
      </c>
      <c r="V667" s="48" t="s">
        <v>2044</v>
      </c>
      <c r="W667" s="49" t="s">
        <v>1740</v>
      </c>
    </row>
    <row r="668" spans="1:23" ht="13.8">
      <c r="A668" s="32" t="s">
        <v>87</v>
      </c>
      <c r="B668" s="30">
        <v>100218</v>
      </c>
      <c r="C668" s="33" t="s">
        <v>122</v>
      </c>
      <c r="D668" s="40" t="s">
        <v>2047</v>
      </c>
      <c r="E668" s="33" t="s">
        <v>164</v>
      </c>
      <c r="F668" s="41">
        <v>6048909</v>
      </c>
      <c r="G668" s="41">
        <v>6048909</v>
      </c>
      <c r="H668" s="41">
        <v>1500000</v>
      </c>
      <c r="I668" s="41">
        <v>1500000</v>
      </c>
      <c r="J668" s="41">
        <v>1500000</v>
      </c>
      <c r="K668" s="34" t="s">
        <v>189</v>
      </c>
      <c r="L668" s="30" t="s">
        <v>30</v>
      </c>
      <c r="M668" s="52" t="s">
        <v>688</v>
      </c>
      <c r="N668" s="55" t="s">
        <v>2537</v>
      </c>
      <c r="O668" s="33" t="s">
        <v>30</v>
      </c>
      <c r="P668" s="33" t="s">
        <v>1399</v>
      </c>
      <c r="Q668" s="35" t="s">
        <v>2044</v>
      </c>
      <c r="R668" s="49">
        <f t="shared" si="169"/>
        <v>16597818</v>
      </c>
      <c r="S668" s="48">
        <v>0</v>
      </c>
      <c r="T668" s="48">
        <v>0</v>
      </c>
      <c r="U668" s="48" t="s">
        <v>2044</v>
      </c>
      <c r="V668" s="48" t="s">
        <v>2044</v>
      </c>
      <c r="W668" s="49" t="s">
        <v>1740</v>
      </c>
    </row>
    <row r="669" spans="1:23" ht="13.8">
      <c r="A669" s="32" t="s">
        <v>87</v>
      </c>
      <c r="B669" s="30">
        <v>100218</v>
      </c>
      <c r="C669" s="33" t="s">
        <v>122</v>
      </c>
      <c r="D669" s="40" t="s">
        <v>2047</v>
      </c>
      <c r="E669" s="33" t="s">
        <v>164</v>
      </c>
      <c r="F669" s="41">
        <v>175000</v>
      </c>
      <c r="G669" s="41">
        <v>175000</v>
      </c>
      <c r="H669" s="41">
        <v>0</v>
      </c>
      <c r="I669" s="41">
        <v>0</v>
      </c>
      <c r="J669" s="41">
        <v>0</v>
      </c>
      <c r="K669" s="34" t="s">
        <v>189</v>
      </c>
      <c r="L669" s="30" t="s">
        <v>30</v>
      </c>
      <c r="M669" s="52" t="s">
        <v>689</v>
      </c>
      <c r="N669" s="55" t="s">
        <v>2537</v>
      </c>
      <c r="O669" s="33" t="s">
        <v>30</v>
      </c>
      <c r="P669" s="33" t="s">
        <v>1399</v>
      </c>
      <c r="Q669" s="35" t="s">
        <v>2044</v>
      </c>
      <c r="R669" s="49">
        <f t="shared" si="169"/>
        <v>350000</v>
      </c>
      <c r="S669" s="48">
        <v>0</v>
      </c>
      <c r="T669" s="48">
        <v>0</v>
      </c>
      <c r="U669" s="48" t="s">
        <v>2044</v>
      </c>
      <c r="V669" s="48" t="s">
        <v>2044</v>
      </c>
      <c r="W669" s="49" t="s">
        <v>1740</v>
      </c>
    </row>
    <row r="670" spans="1:23" ht="13.8">
      <c r="A670" s="32" t="s">
        <v>87</v>
      </c>
      <c r="B670" s="30">
        <v>100218</v>
      </c>
      <c r="C670" s="33" t="s">
        <v>122</v>
      </c>
      <c r="D670" s="40" t="s">
        <v>2047</v>
      </c>
      <c r="E670" s="33" t="s">
        <v>164</v>
      </c>
      <c r="F670" s="41">
        <v>500000</v>
      </c>
      <c r="G670" s="41">
        <v>500000</v>
      </c>
      <c r="H670" s="41">
        <v>0</v>
      </c>
      <c r="I670" s="41">
        <v>0</v>
      </c>
      <c r="J670" s="41">
        <v>0</v>
      </c>
      <c r="K670" s="34" t="s">
        <v>189</v>
      </c>
      <c r="L670" s="30" t="s">
        <v>30</v>
      </c>
      <c r="M670" s="52" t="s">
        <v>690</v>
      </c>
      <c r="N670" s="55" t="s">
        <v>2538</v>
      </c>
      <c r="O670" s="33" t="s">
        <v>30</v>
      </c>
      <c r="P670" s="33" t="s">
        <v>1400</v>
      </c>
      <c r="Q670" s="35" t="s">
        <v>2044</v>
      </c>
      <c r="R670" s="49">
        <f t="shared" si="169"/>
        <v>1000000</v>
      </c>
      <c r="S670" s="48">
        <v>0</v>
      </c>
      <c r="T670" s="48">
        <v>0</v>
      </c>
      <c r="U670" s="48" t="s">
        <v>2044</v>
      </c>
      <c r="V670" s="48" t="s">
        <v>2044</v>
      </c>
      <c r="W670" s="49" t="s">
        <v>1740</v>
      </c>
    </row>
    <row r="671" spans="1:23" ht="13.8">
      <c r="A671" s="32" t="s">
        <v>87</v>
      </c>
      <c r="B671" s="30">
        <v>100218</v>
      </c>
      <c r="C671" s="33" t="s">
        <v>122</v>
      </c>
      <c r="D671" s="40" t="s">
        <v>2047</v>
      </c>
      <c r="E671" s="33" t="s">
        <v>164</v>
      </c>
      <c r="F671" s="41">
        <v>1256000</v>
      </c>
      <c r="G671" s="41">
        <v>1256000</v>
      </c>
      <c r="H671" s="41">
        <v>0</v>
      </c>
      <c r="I671" s="41">
        <v>0</v>
      </c>
      <c r="J671" s="41">
        <v>0</v>
      </c>
      <c r="K671" s="34" t="s">
        <v>189</v>
      </c>
      <c r="L671" s="30" t="s">
        <v>30</v>
      </c>
      <c r="M671" s="52" t="s">
        <v>691</v>
      </c>
      <c r="N671" s="55" t="s">
        <v>2537</v>
      </c>
      <c r="O671" s="33" t="s">
        <v>30</v>
      </c>
      <c r="P671" s="33" t="s">
        <v>1399</v>
      </c>
      <c r="Q671" s="35" t="s">
        <v>2044</v>
      </c>
      <c r="R671" s="49">
        <f t="shared" si="169"/>
        <v>2512000</v>
      </c>
      <c r="S671" s="48">
        <v>0</v>
      </c>
      <c r="T671" s="48">
        <v>0</v>
      </c>
      <c r="U671" s="48" t="s">
        <v>2044</v>
      </c>
      <c r="V671" s="48" t="s">
        <v>2044</v>
      </c>
      <c r="W671" s="49" t="s">
        <v>1740</v>
      </c>
    </row>
    <row r="672" spans="1:23" ht="13.8">
      <c r="A672" s="32" t="s">
        <v>86</v>
      </c>
      <c r="B672" s="30">
        <v>100218</v>
      </c>
      <c r="C672" s="33" t="s">
        <v>122</v>
      </c>
      <c r="D672" s="40" t="s">
        <v>2047</v>
      </c>
      <c r="E672" s="33" t="s">
        <v>161</v>
      </c>
      <c r="F672" s="41">
        <v>0</v>
      </c>
      <c r="G672" s="41">
        <v>0</v>
      </c>
      <c r="H672" s="41">
        <v>0</v>
      </c>
      <c r="I672" s="41">
        <v>0</v>
      </c>
      <c r="J672" s="41">
        <v>0</v>
      </c>
      <c r="K672" s="34" t="s">
        <v>189</v>
      </c>
      <c r="L672" s="30" t="s">
        <v>30</v>
      </c>
      <c r="M672" s="52" t="s">
        <v>692</v>
      </c>
      <c r="N672" s="55" t="s">
        <v>2539</v>
      </c>
      <c r="O672" s="33" t="s">
        <v>30</v>
      </c>
      <c r="P672" s="33" t="s">
        <v>1401</v>
      </c>
      <c r="Q672" s="35" t="s">
        <v>2044</v>
      </c>
      <c r="R672" s="49">
        <f t="shared" si="169"/>
        <v>0</v>
      </c>
      <c r="S672" s="48">
        <v>0</v>
      </c>
      <c r="T672" s="48">
        <v>0</v>
      </c>
      <c r="U672" s="48" t="s">
        <v>2044</v>
      </c>
      <c r="V672" s="48" t="s">
        <v>2044</v>
      </c>
      <c r="W672" s="49" t="s">
        <v>1740</v>
      </c>
    </row>
    <row r="673" spans="1:23" ht="13.8">
      <c r="A673" s="32" t="s">
        <v>86</v>
      </c>
      <c r="B673" s="30">
        <v>100218</v>
      </c>
      <c r="C673" s="33" t="s">
        <v>122</v>
      </c>
      <c r="D673" s="40" t="s">
        <v>2047</v>
      </c>
      <c r="E673" s="33" t="s">
        <v>161</v>
      </c>
      <c r="F673" s="41">
        <v>0</v>
      </c>
      <c r="G673" s="41">
        <v>0</v>
      </c>
      <c r="H673" s="41">
        <v>0</v>
      </c>
      <c r="I673" s="41">
        <v>0</v>
      </c>
      <c r="J673" s="41">
        <v>0</v>
      </c>
      <c r="K673" s="34" t="s">
        <v>189</v>
      </c>
      <c r="L673" s="30" t="s">
        <v>30</v>
      </c>
      <c r="M673" s="52" t="s">
        <v>693</v>
      </c>
      <c r="N673" s="55" t="s">
        <v>2540</v>
      </c>
      <c r="O673" s="33" t="s">
        <v>30</v>
      </c>
      <c r="P673" s="33" t="s">
        <v>1402</v>
      </c>
      <c r="Q673" s="35" t="s">
        <v>2044</v>
      </c>
      <c r="R673" s="49">
        <f t="shared" si="169"/>
        <v>0</v>
      </c>
      <c r="S673" s="48">
        <v>0</v>
      </c>
      <c r="T673" s="48">
        <v>0</v>
      </c>
      <c r="U673" s="48" t="s">
        <v>2044</v>
      </c>
      <c r="V673" s="48" t="s">
        <v>2044</v>
      </c>
      <c r="W673" s="49" t="s">
        <v>1740</v>
      </c>
    </row>
    <row r="674" spans="1:23" ht="13.8">
      <c r="A674" s="32" t="s">
        <v>87</v>
      </c>
      <c r="B674" s="30">
        <v>100218</v>
      </c>
      <c r="C674" s="33" t="s">
        <v>122</v>
      </c>
      <c r="D674" s="40" t="s">
        <v>2047</v>
      </c>
      <c r="E674" s="33" t="s">
        <v>180</v>
      </c>
      <c r="F674" s="41">
        <v>2000000</v>
      </c>
      <c r="G674" s="41">
        <v>2000000</v>
      </c>
      <c r="H674" s="41">
        <v>0</v>
      </c>
      <c r="I674" s="41">
        <v>0</v>
      </c>
      <c r="J674" s="41">
        <v>0</v>
      </c>
      <c r="K674" s="34" t="s">
        <v>189</v>
      </c>
      <c r="L674" s="30" t="s">
        <v>30</v>
      </c>
      <c r="M674" s="52" t="s">
        <v>694</v>
      </c>
      <c r="N674" s="55" t="s">
        <v>2541</v>
      </c>
      <c r="O674" s="33" t="s">
        <v>30</v>
      </c>
      <c r="P674" s="33" t="s">
        <v>1403</v>
      </c>
      <c r="Q674" s="35" t="s">
        <v>2044</v>
      </c>
      <c r="R674" s="49">
        <f t="shared" si="169"/>
        <v>4000000</v>
      </c>
      <c r="S674" s="48">
        <v>0</v>
      </c>
      <c r="T674" s="48">
        <v>30</v>
      </c>
      <c r="U674" s="48" t="s">
        <v>2044</v>
      </c>
      <c r="V674" s="48" t="s">
        <v>2044</v>
      </c>
      <c r="W674" s="49" t="s">
        <v>1740</v>
      </c>
    </row>
    <row r="675" spans="1:23" ht="13.8">
      <c r="A675" s="32" t="s">
        <v>87</v>
      </c>
      <c r="B675" s="30">
        <v>100218</v>
      </c>
      <c r="C675" s="33" t="s">
        <v>122</v>
      </c>
      <c r="D675" s="40" t="s">
        <v>2047</v>
      </c>
      <c r="E675" s="33" t="s">
        <v>160</v>
      </c>
      <c r="F675" s="41">
        <v>428416</v>
      </c>
      <c r="G675" s="41">
        <v>428416</v>
      </c>
      <c r="H675" s="41">
        <v>428416</v>
      </c>
      <c r="I675" s="41">
        <v>428416</v>
      </c>
      <c r="J675" s="41">
        <v>428416</v>
      </c>
      <c r="K675" s="34" t="s">
        <v>189</v>
      </c>
      <c r="L675" s="30" t="s">
        <v>30</v>
      </c>
      <c r="M675" s="52" t="s">
        <v>695</v>
      </c>
      <c r="N675" s="55" t="s">
        <v>2542</v>
      </c>
      <c r="O675" s="33" t="s">
        <v>30</v>
      </c>
      <c r="P675" s="33" t="s">
        <v>1404</v>
      </c>
      <c r="Q675" s="35" t="s">
        <v>2044</v>
      </c>
      <c r="R675" s="49">
        <f t="shared" si="169"/>
        <v>2142080</v>
      </c>
      <c r="S675" s="48">
        <v>0</v>
      </c>
      <c r="T675" s="48">
        <v>100</v>
      </c>
      <c r="U675" s="48" t="s">
        <v>2044</v>
      </c>
      <c r="V675" s="48" t="s">
        <v>2044</v>
      </c>
      <c r="W675" s="49" t="s">
        <v>1740</v>
      </c>
    </row>
    <row r="676" spans="1:23" ht="13.8">
      <c r="A676" s="32" t="s">
        <v>87</v>
      </c>
      <c r="B676" s="30">
        <v>100218</v>
      </c>
      <c r="C676" s="33" t="s">
        <v>122</v>
      </c>
      <c r="D676" s="40" t="s">
        <v>2047</v>
      </c>
      <c r="E676" s="33" t="s">
        <v>164</v>
      </c>
      <c r="F676" s="41">
        <v>0</v>
      </c>
      <c r="G676" s="41">
        <v>2297273.31</v>
      </c>
      <c r="H676" s="41">
        <v>7370.64</v>
      </c>
      <c r="I676" s="41">
        <v>7370.64</v>
      </c>
      <c r="J676" s="41">
        <v>7370.64</v>
      </c>
      <c r="K676" s="34" t="s">
        <v>189</v>
      </c>
      <c r="L676" s="30" t="s">
        <v>30</v>
      </c>
      <c r="M676" s="52" t="s">
        <v>675</v>
      </c>
      <c r="N676" s="55" t="s">
        <v>2537</v>
      </c>
      <c r="O676" s="33" t="s">
        <v>30</v>
      </c>
      <c r="P676" s="33" t="s">
        <v>1399</v>
      </c>
      <c r="Q676" s="35" t="s">
        <v>2044</v>
      </c>
      <c r="R676" s="49">
        <f t="shared" si="169"/>
        <v>2319385.2300000004</v>
      </c>
      <c r="S676" s="48">
        <v>0</v>
      </c>
      <c r="T676" s="48">
        <v>0</v>
      </c>
      <c r="U676" s="48" t="s">
        <v>2044</v>
      </c>
      <c r="V676" s="48" t="s">
        <v>2044</v>
      </c>
      <c r="W676" s="49" t="s">
        <v>1740</v>
      </c>
    </row>
    <row r="677" spans="1:23" ht="13.8">
      <c r="A677" s="32" t="s">
        <v>86</v>
      </c>
      <c r="B677" s="30">
        <v>100218</v>
      </c>
      <c r="C677" s="33" t="s">
        <v>122</v>
      </c>
      <c r="D677" s="40" t="s">
        <v>2047</v>
      </c>
      <c r="E677" s="33" t="s">
        <v>164</v>
      </c>
      <c r="F677" s="41">
        <f aca="true" t="shared" si="193" ref="F677:I677">SUM(F678:F681)</f>
        <v>0</v>
      </c>
      <c r="G677" s="41">
        <f t="shared" si="193"/>
        <v>5000000</v>
      </c>
      <c r="H677" s="41">
        <f t="shared" si="193"/>
        <v>1500000</v>
      </c>
      <c r="I677" s="41">
        <f t="shared" si="193"/>
        <v>1500000</v>
      </c>
      <c r="J677" s="41">
        <f>SUM(J678:J681)</f>
        <v>1500000</v>
      </c>
      <c r="K677" s="34" t="s">
        <v>189</v>
      </c>
      <c r="L677" s="30" t="s">
        <v>190</v>
      </c>
      <c r="M677" s="52" t="s">
        <v>696</v>
      </c>
      <c r="N677" s="55" t="s">
        <v>2543</v>
      </c>
      <c r="O677" s="33" t="s">
        <v>190</v>
      </c>
      <c r="P677" s="33" t="s">
        <v>1405</v>
      </c>
      <c r="Q677" s="35" t="s">
        <v>2044</v>
      </c>
      <c r="R677" s="49">
        <f t="shared" si="169"/>
        <v>9500000</v>
      </c>
      <c r="S677" s="48">
        <v>0</v>
      </c>
      <c r="T677" s="48">
        <v>0</v>
      </c>
      <c r="U677" s="48" t="s">
        <v>2044</v>
      </c>
      <c r="V677" s="48" t="s">
        <v>2044</v>
      </c>
      <c r="W677" s="49" t="s">
        <v>1740</v>
      </c>
    </row>
    <row r="678" spans="1:23" ht="13.8">
      <c r="A678" s="32" t="s">
        <v>86</v>
      </c>
      <c r="B678" s="30">
        <v>100218</v>
      </c>
      <c r="C678" s="33" t="s">
        <v>122</v>
      </c>
      <c r="D678" s="40" t="s">
        <v>2047</v>
      </c>
      <c r="E678" s="33" t="s">
        <v>164</v>
      </c>
      <c r="F678" s="41">
        <v>0</v>
      </c>
      <c r="G678" s="41">
        <v>0</v>
      </c>
      <c r="H678" s="41">
        <v>0</v>
      </c>
      <c r="I678" s="41">
        <v>0</v>
      </c>
      <c r="J678" s="41">
        <v>0</v>
      </c>
      <c r="K678" s="34" t="s">
        <v>189</v>
      </c>
      <c r="L678" s="30" t="s">
        <v>30</v>
      </c>
      <c r="M678" s="52" t="s">
        <v>697</v>
      </c>
      <c r="N678" s="55" t="s">
        <v>2544</v>
      </c>
      <c r="O678" s="33" t="s">
        <v>30</v>
      </c>
      <c r="P678" s="33" t="s">
        <v>1406</v>
      </c>
      <c r="Q678" s="35" t="s">
        <v>2044</v>
      </c>
      <c r="R678" s="49">
        <f t="shared" si="169"/>
        <v>0</v>
      </c>
      <c r="S678" s="48">
        <v>0</v>
      </c>
      <c r="T678" s="48">
        <v>0</v>
      </c>
      <c r="U678" s="48" t="s">
        <v>2044</v>
      </c>
      <c r="V678" s="48" t="s">
        <v>2044</v>
      </c>
      <c r="W678" s="49" t="s">
        <v>1740</v>
      </c>
    </row>
    <row r="679" spans="1:23" ht="13.8">
      <c r="A679" s="32" t="s">
        <v>87</v>
      </c>
      <c r="B679" s="30">
        <v>100218</v>
      </c>
      <c r="C679" s="33" t="s">
        <v>122</v>
      </c>
      <c r="D679" s="40" t="s">
        <v>2047</v>
      </c>
      <c r="E679" s="33" t="s">
        <v>164</v>
      </c>
      <c r="F679" s="41">
        <v>0</v>
      </c>
      <c r="G679" s="41">
        <v>3500000</v>
      </c>
      <c r="H679" s="41">
        <v>0</v>
      </c>
      <c r="I679" s="41">
        <v>0</v>
      </c>
      <c r="J679" s="41">
        <v>0</v>
      </c>
      <c r="K679" s="34" t="s">
        <v>189</v>
      </c>
      <c r="L679" s="30" t="s">
        <v>30</v>
      </c>
      <c r="M679" s="52" t="s">
        <v>698</v>
      </c>
      <c r="N679" s="55" t="s">
        <v>2538</v>
      </c>
      <c r="O679" s="33" t="s">
        <v>30</v>
      </c>
      <c r="P679" s="33" t="s">
        <v>1407</v>
      </c>
      <c r="Q679" s="35" t="s">
        <v>2044</v>
      </c>
      <c r="R679" s="49">
        <f t="shared" si="169"/>
        <v>3500000</v>
      </c>
      <c r="S679" s="48">
        <v>0</v>
      </c>
      <c r="T679" s="48">
        <v>0</v>
      </c>
      <c r="U679" s="48" t="s">
        <v>2044</v>
      </c>
      <c r="V679" s="48" t="s">
        <v>2044</v>
      </c>
      <c r="W679" s="49" t="s">
        <v>1740</v>
      </c>
    </row>
    <row r="680" spans="1:23" ht="13.8">
      <c r="A680" s="32" t="s">
        <v>86</v>
      </c>
      <c r="B680" s="30">
        <v>100218</v>
      </c>
      <c r="C680" s="33" t="s">
        <v>122</v>
      </c>
      <c r="D680" s="40" t="s">
        <v>2047</v>
      </c>
      <c r="E680" s="33" t="s">
        <v>164</v>
      </c>
      <c r="F680" s="41">
        <v>0</v>
      </c>
      <c r="G680" s="41">
        <v>0</v>
      </c>
      <c r="H680" s="41">
        <v>0</v>
      </c>
      <c r="I680" s="41">
        <v>0</v>
      </c>
      <c r="J680" s="41">
        <v>0</v>
      </c>
      <c r="K680" s="34" t="s">
        <v>189</v>
      </c>
      <c r="L680" s="30" t="s">
        <v>30</v>
      </c>
      <c r="M680" s="52" t="s">
        <v>699</v>
      </c>
      <c r="N680" s="55" t="s">
        <v>2545</v>
      </c>
      <c r="O680" s="33" t="s">
        <v>30</v>
      </c>
      <c r="P680" s="33" t="s">
        <v>1408</v>
      </c>
      <c r="Q680" s="35" t="s">
        <v>2044</v>
      </c>
      <c r="R680" s="49">
        <f t="shared" si="169"/>
        <v>0</v>
      </c>
      <c r="S680" s="48">
        <v>0</v>
      </c>
      <c r="T680" s="48">
        <v>0</v>
      </c>
      <c r="U680" s="48" t="s">
        <v>2044</v>
      </c>
      <c r="V680" s="48" t="s">
        <v>2044</v>
      </c>
      <c r="W680" s="49" t="s">
        <v>1740</v>
      </c>
    </row>
    <row r="681" spans="1:23" ht="13.8">
      <c r="A681" s="32" t="s">
        <v>87</v>
      </c>
      <c r="B681" s="30">
        <v>100218</v>
      </c>
      <c r="C681" s="33" t="s">
        <v>122</v>
      </c>
      <c r="D681" s="40" t="s">
        <v>2047</v>
      </c>
      <c r="E681" s="33" t="s">
        <v>170</v>
      </c>
      <c r="F681" s="41">
        <v>0</v>
      </c>
      <c r="G681" s="41">
        <v>1500000</v>
      </c>
      <c r="H681" s="41">
        <v>1500000</v>
      </c>
      <c r="I681" s="41">
        <v>1500000</v>
      </c>
      <c r="J681" s="41">
        <v>1500000</v>
      </c>
      <c r="K681" s="34" t="s">
        <v>189</v>
      </c>
      <c r="L681" s="30" t="s">
        <v>30</v>
      </c>
      <c r="M681" s="52" t="s">
        <v>700</v>
      </c>
      <c r="N681" s="55" t="s">
        <v>2546</v>
      </c>
      <c r="O681" s="33" t="s">
        <v>30</v>
      </c>
      <c r="P681" s="33" t="s">
        <v>1409</v>
      </c>
      <c r="Q681" s="35" t="s">
        <v>2044</v>
      </c>
      <c r="R681" s="49">
        <f aca="true" t="shared" si="194" ref="R681:R748">SUM(F681:K681)</f>
        <v>6000000</v>
      </c>
      <c r="S681" s="48">
        <v>80</v>
      </c>
      <c r="T681" s="48">
        <v>0</v>
      </c>
      <c r="U681" s="48" t="s">
        <v>2044</v>
      </c>
      <c r="V681" s="48" t="s">
        <v>2044</v>
      </c>
      <c r="W681" s="49" t="s">
        <v>1740</v>
      </c>
    </row>
    <row r="682" spans="1:23" ht="13.8">
      <c r="A682" s="32" t="s">
        <v>86</v>
      </c>
      <c r="B682" s="30">
        <v>100218</v>
      </c>
      <c r="C682" s="33" t="s">
        <v>122</v>
      </c>
      <c r="D682" s="40" t="s">
        <v>2047</v>
      </c>
      <c r="E682" s="33" t="s">
        <v>164</v>
      </c>
      <c r="F682" s="41">
        <v>0</v>
      </c>
      <c r="G682" s="41">
        <v>0</v>
      </c>
      <c r="H682" s="41">
        <v>0</v>
      </c>
      <c r="I682" s="41">
        <v>0</v>
      </c>
      <c r="J682" s="41">
        <v>0</v>
      </c>
      <c r="K682" s="34" t="s">
        <v>189</v>
      </c>
      <c r="L682" s="30" t="s">
        <v>190</v>
      </c>
      <c r="M682" s="52" t="s">
        <v>701</v>
      </c>
      <c r="N682" s="55" t="s">
        <v>2547</v>
      </c>
      <c r="O682" s="33" t="s">
        <v>190</v>
      </c>
      <c r="P682" s="33" t="s">
        <v>1410</v>
      </c>
      <c r="Q682" s="35" t="s">
        <v>2044</v>
      </c>
      <c r="R682" s="49">
        <f t="shared" si="194"/>
        <v>0</v>
      </c>
      <c r="S682" s="48">
        <v>0</v>
      </c>
      <c r="T682" s="48">
        <v>100</v>
      </c>
      <c r="U682" s="48" t="s">
        <v>2044</v>
      </c>
      <c r="V682" s="48" t="s">
        <v>2044</v>
      </c>
      <c r="W682" s="49" t="s">
        <v>1740</v>
      </c>
    </row>
    <row r="683" spans="1:23" ht="13.8">
      <c r="A683" s="32" t="s">
        <v>86</v>
      </c>
      <c r="B683" s="30">
        <v>100218</v>
      </c>
      <c r="C683" s="33" t="s">
        <v>122</v>
      </c>
      <c r="D683" s="40" t="s">
        <v>2047</v>
      </c>
      <c r="E683" s="33" t="s">
        <v>164</v>
      </c>
      <c r="F683" s="41">
        <v>0</v>
      </c>
      <c r="G683" s="41">
        <v>0</v>
      </c>
      <c r="H683" s="41">
        <v>0</v>
      </c>
      <c r="I683" s="41">
        <v>0</v>
      </c>
      <c r="J683" s="41">
        <v>0</v>
      </c>
      <c r="K683" s="34" t="s">
        <v>189</v>
      </c>
      <c r="L683" s="30" t="s">
        <v>30</v>
      </c>
      <c r="M683" s="52" t="s">
        <v>702</v>
      </c>
      <c r="N683" s="55" t="s">
        <v>2531</v>
      </c>
      <c r="O683" s="33" t="s">
        <v>30</v>
      </c>
      <c r="P683" s="33" t="s">
        <v>1411</v>
      </c>
      <c r="Q683" s="35" t="s">
        <v>2044</v>
      </c>
      <c r="R683" s="49">
        <f t="shared" si="194"/>
        <v>0</v>
      </c>
      <c r="S683" s="48">
        <v>0</v>
      </c>
      <c r="T683" s="48">
        <v>100</v>
      </c>
      <c r="U683" s="48" t="s">
        <v>2044</v>
      </c>
      <c r="V683" s="48" t="s">
        <v>2044</v>
      </c>
      <c r="W683" s="49" t="s">
        <v>1740</v>
      </c>
    </row>
    <row r="684" spans="1:23" ht="13.8">
      <c r="A684" s="32" t="s">
        <v>86</v>
      </c>
      <c r="B684" s="30">
        <v>100218</v>
      </c>
      <c r="C684" s="33" t="s">
        <v>122</v>
      </c>
      <c r="D684" s="40" t="s">
        <v>2047</v>
      </c>
      <c r="E684" s="33" t="s">
        <v>164</v>
      </c>
      <c r="F684" s="41">
        <v>0</v>
      </c>
      <c r="G684" s="41">
        <v>0</v>
      </c>
      <c r="H684" s="41">
        <v>0</v>
      </c>
      <c r="I684" s="41">
        <v>0</v>
      </c>
      <c r="J684" s="41">
        <v>0</v>
      </c>
      <c r="K684" s="34" t="s">
        <v>189</v>
      </c>
      <c r="L684" s="30" t="s">
        <v>190</v>
      </c>
      <c r="M684" s="52" t="s">
        <v>703</v>
      </c>
      <c r="N684" s="55" t="s">
        <v>2548</v>
      </c>
      <c r="O684" s="33" t="s">
        <v>190</v>
      </c>
      <c r="P684" s="33" t="s">
        <v>1412</v>
      </c>
      <c r="Q684" s="35" t="s">
        <v>2044</v>
      </c>
      <c r="R684" s="49">
        <f t="shared" si="194"/>
        <v>0</v>
      </c>
      <c r="S684" s="48">
        <v>33.33</v>
      </c>
      <c r="T684" s="48">
        <v>33.33</v>
      </c>
      <c r="U684" s="48" t="s">
        <v>2044</v>
      </c>
      <c r="V684" s="48" t="s">
        <v>2044</v>
      </c>
      <c r="W684" s="49" t="s">
        <v>1740</v>
      </c>
    </row>
    <row r="685" spans="1:23" ht="13.8">
      <c r="A685" s="32" t="s">
        <v>86</v>
      </c>
      <c r="B685" s="30">
        <v>100218</v>
      </c>
      <c r="C685" s="33" t="s">
        <v>122</v>
      </c>
      <c r="D685" s="40" t="s">
        <v>2047</v>
      </c>
      <c r="E685" s="33" t="s">
        <v>164</v>
      </c>
      <c r="F685" s="41">
        <v>0</v>
      </c>
      <c r="G685" s="41">
        <v>0</v>
      </c>
      <c r="H685" s="41">
        <v>0</v>
      </c>
      <c r="I685" s="41">
        <v>0</v>
      </c>
      <c r="J685" s="41">
        <v>0</v>
      </c>
      <c r="K685" s="34" t="s">
        <v>189</v>
      </c>
      <c r="L685" s="30" t="s">
        <v>30</v>
      </c>
      <c r="M685" s="52" t="s">
        <v>704</v>
      </c>
      <c r="N685" s="55" t="s">
        <v>2549</v>
      </c>
      <c r="O685" s="33" t="s">
        <v>30</v>
      </c>
      <c r="P685" s="33" t="s">
        <v>1413</v>
      </c>
      <c r="Q685" s="35" t="s">
        <v>2044</v>
      </c>
      <c r="R685" s="49">
        <f t="shared" si="194"/>
        <v>0</v>
      </c>
      <c r="S685" s="48">
        <v>33.33</v>
      </c>
      <c r="T685" s="48">
        <v>33.33</v>
      </c>
      <c r="U685" s="48" t="s">
        <v>2044</v>
      </c>
      <c r="V685" s="48" t="s">
        <v>2044</v>
      </c>
      <c r="W685" s="49" t="s">
        <v>1740</v>
      </c>
    </row>
    <row r="686" spans="1:23" ht="13.8">
      <c r="A686" s="32" t="s">
        <v>86</v>
      </c>
      <c r="B686" s="30">
        <v>100218</v>
      </c>
      <c r="C686" s="33" t="s">
        <v>122</v>
      </c>
      <c r="D686" s="40" t="s">
        <v>2047</v>
      </c>
      <c r="E686" s="33" t="s">
        <v>164</v>
      </c>
      <c r="F686" s="41">
        <v>0</v>
      </c>
      <c r="G686" s="41">
        <v>0</v>
      </c>
      <c r="H686" s="41">
        <v>0</v>
      </c>
      <c r="I686" s="41">
        <v>0</v>
      </c>
      <c r="J686" s="41">
        <v>0</v>
      </c>
      <c r="K686" s="34" t="s">
        <v>189</v>
      </c>
      <c r="L686" s="30" t="s">
        <v>30</v>
      </c>
      <c r="M686" s="52" t="s">
        <v>705</v>
      </c>
      <c r="N686" s="55" t="s">
        <v>2550</v>
      </c>
      <c r="O686" s="33" t="s">
        <v>30</v>
      </c>
      <c r="P686" s="33" t="s">
        <v>1414</v>
      </c>
      <c r="Q686" s="35" t="s">
        <v>2044</v>
      </c>
      <c r="R686" s="49">
        <f t="shared" si="194"/>
        <v>0</v>
      </c>
      <c r="S686" s="48">
        <v>33.33</v>
      </c>
      <c r="T686" s="48">
        <v>33.33</v>
      </c>
      <c r="U686" s="48" t="s">
        <v>2044</v>
      </c>
      <c r="V686" s="48" t="s">
        <v>2044</v>
      </c>
      <c r="W686" s="49" t="s">
        <v>1740</v>
      </c>
    </row>
    <row r="687" spans="1:23" ht="13.8">
      <c r="A687" s="32" t="s">
        <v>86</v>
      </c>
      <c r="B687" s="30">
        <v>100218</v>
      </c>
      <c r="C687" s="33" t="s">
        <v>122</v>
      </c>
      <c r="D687" s="40" t="s">
        <v>2047</v>
      </c>
      <c r="E687" s="33" t="s">
        <v>161</v>
      </c>
      <c r="F687" s="41">
        <f aca="true" t="shared" si="195" ref="F687:I687">SUM(F688:F695)</f>
        <v>4500000</v>
      </c>
      <c r="G687" s="41">
        <f t="shared" si="195"/>
        <v>6560000</v>
      </c>
      <c r="H687" s="41">
        <f t="shared" si="195"/>
        <v>4500000</v>
      </c>
      <c r="I687" s="41">
        <f t="shared" si="195"/>
        <v>4500000</v>
      </c>
      <c r="J687" s="41">
        <f>SUM(J688:J695)</f>
        <v>4500000</v>
      </c>
      <c r="K687" s="34" t="s">
        <v>189</v>
      </c>
      <c r="L687" s="30" t="s">
        <v>190</v>
      </c>
      <c r="M687" s="52" t="s">
        <v>706</v>
      </c>
      <c r="N687" s="55" t="s">
        <v>2551</v>
      </c>
      <c r="O687" s="33" t="s">
        <v>190</v>
      </c>
      <c r="P687" s="33" t="s">
        <v>1415</v>
      </c>
      <c r="Q687" s="35" t="s">
        <v>2044</v>
      </c>
      <c r="R687" s="49">
        <f t="shared" si="194"/>
        <v>24560000</v>
      </c>
      <c r="S687" s="48">
        <v>48.57</v>
      </c>
      <c r="T687" s="48">
        <v>100</v>
      </c>
      <c r="U687" s="48" t="s">
        <v>2044</v>
      </c>
      <c r="V687" s="48" t="s">
        <v>2044</v>
      </c>
      <c r="W687" s="49" t="s">
        <v>1740</v>
      </c>
    </row>
    <row r="688" spans="1:23" ht="13.8">
      <c r="A688" s="32" t="s">
        <v>87</v>
      </c>
      <c r="B688" s="30">
        <v>100218</v>
      </c>
      <c r="C688" s="33" t="s">
        <v>122</v>
      </c>
      <c r="D688" s="40" t="s">
        <v>2047</v>
      </c>
      <c r="E688" s="33" t="s">
        <v>161</v>
      </c>
      <c r="F688" s="41">
        <v>4500000</v>
      </c>
      <c r="G688" s="41">
        <v>4500000</v>
      </c>
      <c r="H688" s="41">
        <v>4500000</v>
      </c>
      <c r="I688" s="41">
        <v>4500000</v>
      </c>
      <c r="J688" s="41">
        <v>4500000</v>
      </c>
      <c r="K688" s="34" t="s">
        <v>189</v>
      </c>
      <c r="L688" s="30" t="s">
        <v>30</v>
      </c>
      <c r="M688" s="52" t="s">
        <v>707</v>
      </c>
      <c r="N688" s="55" t="s">
        <v>2552</v>
      </c>
      <c r="O688" s="33" t="s">
        <v>30</v>
      </c>
      <c r="P688" s="33" t="s">
        <v>1416</v>
      </c>
      <c r="Q688" s="35" t="s">
        <v>2044</v>
      </c>
      <c r="R688" s="49">
        <f t="shared" si="194"/>
        <v>22500000</v>
      </c>
      <c r="S688" s="48">
        <v>100</v>
      </c>
      <c r="T688" s="48">
        <v>100</v>
      </c>
      <c r="U688" s="48" t="s">
        <v>2044</v>
      </c>
      <c r="V688" s="48" t="s">
        <v>2044</v>
      </c>
      <c r="W688" s="49" t="s">
        <v>1740</v>
      </c>
    </row>
    <row r="689" spans="1:23" ht="13.8">
      <c r="A689" s="32" t="s">
        <v>87</v>
      </c>
      <c r="B689" s="30">
        <v>100218</v>
      </c>
      <c r="C689" s="33" t="s">
        <v>122</v>
      </c>
      <c r="D689" s="40" t="s">
        <v>2047</v>
      </c>
      <c r="E689" s="33" t="s">
        <v>161</v>
      </c>
      <c r="F689" s="41">
        <v>0</v>
      </c>
      <c r="G689" s="41">
        <v>2060000</v>
      </c>
      <c r="H689" s="41">
        <v>0</v>
      </c>
      <c r="I689" s="41">
        <v>0</v>
      </c>
      <c r="J689" s="41">
        <v>0</v>
      </c>
      <c r="K689" s="34" t="s">
        <v>189</v>
      </c>
      <c r="L689" s="30" t="s">
        <v>30</v>
      </c>
      <c r="M689" s="52" t="s">
        <v>708</v>
      </c>
      <c r="N689" s="55" t="s">
        <v>2553</v>
      </c>
      <c r="O689" s="33" t="s">
        <v>30</v>
      </c>
      <c r="P689" s="33" t="s">
        <v>1417</v>
      </c>
      <c r="Q689" s="35" t="s">
        <v>2044</v>
      </c>
      <c r="R689" s="49">
        <f t="shared" si="194"/>
        <v>2060000</v>
      </c>
      <c r="S689" s="48">
        <v>0</v>
      </c>
      <c r="T689" s="48">
        <v>0</v>
      </c>
      <c r="U689" s="48" t="s">
        <v>2044</v>
      </c>
      <c r="V689" s="48" t="s">
        <v>2044</v>
      </c>
      <c r="W689" s="49" t="s">
        <v>1740</v>
      </c>
    </row>
    <row r="690" spans="1:23" ht="13.8">
      <c r="A690" s="32" t="s">
        <v>86</v>
      </c>
      <c r="B690" s="30">
        <v>100218</v>
      </c>
      <c r="C690" s="33" t="s">
        <v>122</v>
      </c>
      <c r="D690" s="40" t="s">
        <v>2047</v>
      </c>
      <c r="E690" s="33" t="s">
        <v>161</v>
      </c>
      <c r="F690" s="41">
        <v>0</v>
      </c>
      <c r="G690" s="41">
        <v>0</v>
      </c>
      <c r="H690" s="41">
        <v>0</v>
      </c>
      <c r="I690" s="41">
        <v>0</v>
      </c>
      <c r="J690" s="41">
        <v>0</v>
      </c>
      <c r="K690" s="34" t="s">
        <v>189</v>
      </c>
      <c r="L690" s="30" t="s">
        <v>30</v>
      </c>
      <c r="M690" s="52" t="s">
        <v>709</v>
      </c>
      <c r="N690" s="55" t="s">
        <v>2554</v>
      </c>
      <c r="O690" s="33" t="s">
        <v>30</v>
      </c>
      <c r="P690" s="33" t="s">
        <v>1418</v>
      </c>
      <c r="Q690" s="35" t="s">
        <v>2044</v>
      </c>
      <c r="R690" s="49">
        <f t="shared" si="194"/>
        <v>0</v>
      </c>
      <c r="S690" s="48">
        <v>100</v>
      </c>
      <c r="T690" s="48">
        <v>100</v>
      </c>
      <c r="U690" s="48" t="s">
        <v>2044</v>
      </c>
      <c r="V690" s="48" t="s">
        <v>2044</v>
      </c>
      <c r="W690" s="49" t="s">
        <v>1740</v>
      </c>
    </row>
    <row r="691" spans="1:23" ht="13.8">
      <c r="A691" s="32" t="s">
        <v>86</v>
      </c>
      <c r="B691" s="30">
        <v>100218</v>
      </c>
      <c r="C691" s="33" t="s">
        <v>122</v>
      </c>
      <c r="D691" s="40" t="s">
        <v>2047</v>
      </c>
      <c r="E691" s="33" t="s">
        <v>161</v>
      </c>
      <c r="F691" s="41">
        <v>0</v>
      </c>
      <c r="G691" s="41">
        <v>0</v>
      </c>
      <c r="H691" s="41">
        <v>0</v>
      </c>
      <c r="I691" s="41">
        <v>0</v>
      </c>
      <c r="J691" s="41">
        <v>0</v>
      </c>
      <c r="K691" s="34" t="s">
        <v>189</v>
      </c>
      <c r="L691" s="30" t="s">
        <v>30</v>
      </c>
      <c r="M691" s="52" t="s">
        <v>710</v>
      </c>
      <c r="N691" s="55" t="s">
        <v>2555</v>
      </c>
      <c r="O691" s="33" t="s">
        <v>30</v>
      </c>
      <c r="P691" s="33" t="s">
        <v>1419</v>
      </c>
      <c r="Q691" s="35" t="s">
        <v>2044</v>
      </c>
      <c r="R691" s="49">
        <f t="shared" si="194"/>
        <v>0</v>
      </c>
      <c r="S691" s="48">
        <v>100</v>
      </c>
      <c r="T691" s="48">
        <v>100</v>
      </c>
      <c r="U691" s="48" t="s">
        <v>2044</v>
      </c>
      <c r="V691" s="48" t="s">
        <v>2044</v>
      </c>
      <c r="W691" s="49" t="s">
        <v>1740</v>
      </c>
    </row>
    <row r="692" spans="1:23" ht="13.8">
      <c r="A692" s="32" t="s">
        <v>86</v>
      </c>
      <c r="B692" s="30">
        <v>100218</v>
      </c>
      <c r="C692" s="33" t="s">
        <v>122</v>
      </c>
      <c r="D692" s="40" t="s">
        <v>2047</v>
      </c>
      <c r="E692" s="33" t="s">
        <v>161</v>
      </c>
      <c r="F692" s="41">
        <v>0</v>
      </c>
      <c r="G692" s="41">
        <v>0</v>
      </c>
      <c r="H692" s="41">
        <v>0</v>
      </c>
      <c r="I692" s="41">
        <v>0</v>
      </c>
      <c r="J692" s="41">
        <v>0</v>
      </c>
      <c r="K692" s="34" t="s">
        <v>189</v>
      </c>
      <c r="L692" s="30" t="s">
        <v>30</v>
      </c>
      <c r="M692" s="52" t="s">
        <v>711</v>
      </c>
      <c r="N692" s="55" t="s">
        <v>2556</v>
      </c>
      <c r="O692" s="33" t="s">
        <v>30</v>
      </c>
      <c r="P692" s="33" t="s">
        <v>1420</v>
      </c>
      <c r="Q692" s="35" t="s">
        <v>2044</v>
      </c>
      <c r="R692" s="49">
        <f t="shared" si="194"/>
        <v>0</v>
      </c>
      <c r="S692" s="48">
        <v>0</v>
      </c>
      <c r="T692" s="48">
        <v>0</v>
      </c>
      <c r="U692" s="48" t="s">
        <v>2044</v>
      </c>
      <c r="V692" s="48" t="s">
        <v>2044</v>
      </c>
      <c r="W692" s="49" t="s">
        <v>1740</v>
      </c>
    </row>
    <row r="693" spans="1:23" ht="13.8">
      <c r="A693" s="32" t="s">
        <v>86</v>
      </c>
      <c r="B693" s="30">
        <v>100218</v>
      </c>
      <c r="C693" s="33" t="s">
        <v>122</v>
      </c>
      <c r="D693" s="40" t="s">
        <v>2047</v>
      </c>
      <c r="E693" s="33" t="s">
        <v>161</v>
      </c>
      <c r="F693" s="41">
        <v>0</v>
      </c>
      <c r="G693" s="41">
        <v>0</v>
      </c>
      <c r="H693" s="41">
        <v>0</v>
      </c>
      <c r="I693" s="41">
        <v>0</v>
      </c>
      <c r="J693" s="41">
        <v>0</v>
      </c>
      <c r="K693" s="34" t="s">
        <v>189</v>
      </c>
      <c r="L693" s="30" t="s">
        <v>30</v>
      </c>
      <c r="M693" s="52" t="s">
        <v>712</v>
      </c>
      <c r="N693" s="55" t="s">
        <v>2557</v>
      </c>
      <c r="O693" s="33" t="s">
        <v>30</v>
      </c>
      <c r="P693" s="33" t="s">
        <v>1421</v>
      </c>
      <c r="Q693" s="35" t="s">
        <v>2044</v>
      </c>
      <c r="R693" s="49">
        <f t="shared" si="194"/>
        <v>0</v>
      </c>
      <c r="S693" s="48">
        <v>20</v>
      </c>
      <c r="T693" s="48">
        <v>90</v>
      </c>
      <c r="U693" s="48" t="s">
        <v>2044</v>
      </c>
      <c r="V693" s="48" t="s">
        <v>2044</v>
      </c>
      <c r="W693" s="49" t="s">
        <v>1740</v>
      </c>
    </row>
    <row r="694" spans="1:23" ht="13.8">
      <c r="A694" s="32" t="s">
        <v>86</v>
      </c>
      <c r="B694" s="30">
        <v>100218</v>
      </c>
      <c r="C694" s="33" t="s">
        <v>122</v>
      </c>
      <c r="D694" s="40" t="s">
        <v>2047</v>
      </c>
      <c r="E694" s="33" t="s">
        <v>161</v>
      </c>
      <c r="F694" s="41">
        <v>0</v>
      </c>
      <c r="G694" s="41">
        <v>0</v>
      </c>
      <c r="H694" s="41">
        <v>0</v>
      </c>
      <c r="I694" s="41">
        <v>0</v>
      </c>
      <c r="J694" s="41">
        <v>0</v>
      </c>
      <c r="K694" s="34" t="s">
        <v>189</v>
      </c>
      <c r="L694" s="30" t="s">
        <v>30</v>
      </c>
      <c r="M694" s="52" t="s">
        <v>713</v>
      </c>
      <c r="N694" s="55" t="s">
        <v>2558</v>
      </c>
      <c r="O694" s="33" t="s">
        <v>30</v>
      </c>
      <c r="P694" s="33" t="s">
        <v>1422</v>
      </c>
      <c r="Q694" s="35" t="s">
        <v>2044</v>
      </c>
      <c r="R694" s="49">
        <f t="shared" si="194"/>
        <v>0</v>
      </c>
      <c r="S694" s="48">
        <v>0</v>
      </c>
      <c r="T694" s="48">
        <v>0</v>
      </c>
      <c r="U694" s="48" t="s">
        <v>2044</v>
      </c>
      <c r="V694" s="48" t="s">
        <v>2044</v>
      </c>
      <c r="W694" s="49" t="s">
        <v>1740</v>
      </c>
    </row>
    <row r="695" spans="1:23" ht="13.8">
      <c r="A695" s="32" t="s">
        <v>86</v>
      </c>
      <c r="B695" s="30">
        <v>100218</v>
      </c>
      <c r="C695" s="33" t="s">
        <v>122</v>
      </c>
      <c r="D695" s="40" t="s">
        <v>2047</v>
      </c>
      <c r="E695" s="33" t="s">
        <v>161</v>
      </c>
      <c r="F695" s="41">
        <v>0</v>
      </c>
      <c r="G695" s="41">
        <v>0</v>
      </c>
      <c r="H695" s="41">
        <v>0</v>
      </c>
      <c r="I695" s="41">
        <v>0</v>
      </c>
      <c r="J695" s="41">
        <v>0</v>
      </c>
      <c r="K695" s="34" t="s">
        <v>189</v>
      </c>
      <c r="L695" s="30" t="s">
        <v>30</v>
      </c>
      <c r="M695" s="52" t="s">
        <v>714</v>
      </c>
      <c r="N695" s="55" t="s">
        <v>2559</v>
      </c>
      <c r="O695" s="33" t="s">
        <v>30</v>
      </c>
      <c r="P695" s="33" t="s">
        <v>1423</v>
      </c>
      <c r="Q695" s="35" t="s">
        <v>2044</v>
      </c>
      <c r="R695" s="49">
        <f t="shared" si="194"/>
        <v>0</v>
      </c>
      <c r="S695" s="48">
        <v>0</v>
      </c>
      <c r="T695" s="48">
        <v>0</v>
      </c>
      <c r="U695" s="48" t="s">
        <v>2044</v>
      </c>
      <c r="V695" s="48" t="s">
        <v>2044</v>
      </c>
      <c r="W695" s="49" t="s">
        <v>1740</v>
      </c>
    </row>
    <row r="696" spans="1:23" ht="13.8">
      <c r="A696" s="32" t="s">
        <v>86</v>
      </c>
      <c r="B696" s="30">
        <v>100218</v>
      </c>
      <c r="C696" s="33" t="s">
        <v>122</v>
      </c>
      <c r="D696" s="40" t="s">
        <v>2047</v>
      </c>
      <c r="E696" s="33" t="s">
        <v>161</v>
      </c>
      <c r="F696" s="41">
        <f>F697</f>
        <v>53000</v>
      </c>
      <c r="G696" s="41">
        <f aca="true" t="shared" si="196" ref="G696:J696">G697</f>
        <v>53000</v>
      </c>
      <c r="H696" s="41">
        <f t="shared" si="196"/>
        <v>53000</v>
      </c>
      <c r="I696" s="41">
        <f t="shared" si="196"/>
        <v>53000</v>
      </c>
      <c r="J696" s="41">
        <f t="shared" si="196"/>
        <v>53000</v>
      </c>
      <c r="K696" s="34" t="s">
        <v>189</v>
      </c>
      <c r="L696" s="30" t="s">
        <v>190</v>
      </c>
      <c r="M696" s="52" t="s">
        <v>715</v>
      </c>
      <c r="N696" s="55" t="s">
        <v>2560</v>
      </c>
      <c r="O696" s="33" t="s">
        <v>190</v>
      </c>
      <c r="P696" s="33" t="s">
        <v>1424</v>
      </c>
      <c r="Q696" s="35" t="s">
        <v>2044</v>
      </c>
      <c r="R696" s="49">
        <f t="shared" si="194"/>
        <v>265000</v>
      </c>
      <c r="S696" s="48">
        <v>0</v>
      </c>
      <c r="T696" s="48">
        <v>50</v>
      </c>
      <c r="U696" s="48" t="s">
        <v>2044</v>
      </c>
      <c r="V696" s="48" t="s">
        <v>2044</v>
      </c>
      <c r="W696" s="49" t="s">
        <v>1740</v>
      </c>
    </row>
    <row r="697" spans="1:23" ht="13.8">
      <c r="A697" s="32" t="s">
        <v>87</v>
      </c>
      <c r="B697" s="30">
        <v>100218</v>
      </c>
      <c r="C697" s="33" t="s">
        <v>122</v>
      </c>
      <c r="D697" s="40" t="s">
        <v>2047</v>
      </c>
      <c r="E697" s="33" t="s">
        <v>161</v>
      </c>
      <c r="F697" s="41">
        <v>53000</v>
      </c>
      <c r="G697" s="41">
        <v>53000</v>
      </c>
      <c r="H697" s="41">
        <v>53000</v>
      </c>
      <c r="I697" s="41">
        <v>53000</v>
      </c>
      <c r="J697" s="41">
        <v>53000</v>
      </c>
      <c r="K697" s="34" t="s">
        <v>189</v>
      </c>
      <c r="L697" s="30" t="s">
        <v>30</v>
      </c>
      <c r="M697" s="52" t="s">
        <v>716</v>
      </c>
      <c r="N697" s="55" t="s">
        <v>2560</v>
      </c>
      <c r="O697" s="33" t="s">
        <v>30</v>
      </c>
      <c r="P697" s="33" t="s">
        <v>1424</v>
      </c>
      <c r="Q697" s="35" t="s">
        <v>2044</v>
      </c>
      <c r="R697" s="49">
        <f t="shared" si="194"/>
        <v>265000</v>
      </c>
      <c r="S697" s="48">
        <v>0</v>
      </c>
      <c r="T697" s="48">
        <v>50</v>
      </c>
      <c r="U697" s="48" t="s">
        <v>2044</v>
      </c>
      <c r="V697" s="48" t="s">
        <v>2044</v>
      </c>
      <c r="W697" s="49" t="s">
        <v>1740</v>
      </c>
    </row>
    <row r="698" spans="1:23" ht="13.8">
      <c r="A698" s="32" t="s">
        <v>86</v>
      </c>
      <c r="B698" s="30">
        <v>100218</v>
      </c>
      <c r="C698" s="33" t="s">
        <v>122</v>
      </c>
      <c r="D698" s="40" t="s">
        <v>2047</v>
      </c>
      <c r="E698" s="33" t="s">
        <v>161</v>
      </c>
      <c r="F698" s="41">
        <v>0</v>
      </c>
      <c r="G698" s="41">
        <v>0</v>
      </c>
      <c r="H698" s="41">
        <v>0</v>
      </c>
      <c r="I698" s="41">
        <v>0</v>
      </c>
      <c r="J698" s="41">
        <v>0</v>
      </c>
      <c r="K698" s="34" t="s">
        <v>189</v>
      </c>
      <c r="L698" s="30" t="s">
        <v>190</v>
      </c>
      <c r="M698" s="52" t="s">
        <v>717</v>
      </c>
      <c r="N698" s="55" t="s">
        <v>2561</v>
      </c>
      <c r="O698" s="33" t="s">
        <v>190</v>
      </c>
      <c r="P698" s="33" t="s">
        <v>1425</v>
      </c>
      <c r="Q698" s="35" t="s">
        <v>2044</v>
      </c>
      <c r="R698" s="49">
        <f t="shared" si="194"/>
        <v>0</v>
      </c>
      <c r="S698" s="48">
        <v>0</v>
      </c>
      <c r="T698" s="48">
        <v>0</v>
      </c>
      <c r="U698" s="48" t="s">
        <v>2044</v>
      </c>
      <c r="V698" s="48" t="s">
        <v>2044</v>
      </c>
      <c r="W698" s="49" t="s">
        <v>1740</v>
      </c>
    </row>
    <row r="699" spans="1:23" ht="13.8">
      <c r="A699" s="32" t="s">
        <v>86</v>
      </c>
      <c r="B699" s="30">
        <v>100218</v>
      </c>
      <c r="C699" s="33" t="s">
        <v>122</v>
      </c>
      <c r="D699" s="40" t="s">
        <v>2047</v>
      </c>
      <c r="E699" s="33" t="s">
        <v>161</v>
      </c>
      <c r="F699" s="41">
        <v>0</v>
      </c>
      <c r="G699" s="41">
        <v>0</v>
      </c>
      <c r="H699" s="41">
        <v>0</v>
      </c>
      <c r="I699" s="41">
        <v>0</v>
      </c>
      <c r="J699" s="41">
        <v>0</v>
      </c>
      <c r="K699" s="34" t="s">
        <v>189</v>
      </c>
      <c r="L699" s="30" t="s">
        <v>30</v>
      </c>
      <c r="M699" s="52" t="s">
        <v>718</v>
      </c>
      <c r="N699" s="55" t="s">
        <v>2562</v>
      </c>
      <c r="O699" s="33" t="s">
        <v>30</v>
      </c>
      <c r="P699" s="33" t="s">
        <v>1426</v>
      </c>
      <c r="Q699" s="35" t="s">
        <v>2044</v>
      </c>
      <c r="R699" s="49">
        <f t="shared" si="194"/>
        <v>0</v>
      </c>
      <c r="S699" s="48">
        <v>0</v>
      </c>
      <c r="T699" s="48">
        <v>0</v>
      </c>
      <c r="U699" s="48" t="s">
        <v>2044</v>
      </c>
      <c r="V699" s="48" t="s">
        <v>2044</v>
      </c>
      <c r="W699" s="49" t="s">
        <v>1740</v>
      </c>
    </row>
    <row r="700" spans="1:23" ht="13.8">
      <c r="A700" s="32" t="s">
        <v>86</v>
      </c>
      <c r="B700" s="30">
        <v>100219</v>
      </c>
      <c r="C700" s="33" t="s">
        <v>123</v>
      </c>
      <c r="D700" s="40" t="s">
        <v>2047</v>
      </c>
      <c r="E700" s="33" t="s">
        <v>170</v>
      </c>
      <c r="F700" s="41">
        <f>F701</f>
        <v>2417000</v>
      </c>
      <c r="G700" s="41">
        <f aca="true" t="shared" si="197" ref="G700:J700">G701</f>
        <v>4504000</v>
      </c>
      <c r="H700" s="41">
        <f t="shared" si="197"/>
        <v>1387176</v>
      </c>
      <c r="I700" s="41">
        <f t="shared" si="197"/>
        <v>1387176</v>
      </c>
      <c r="J700" s="41">
        <f t="shared" si="197"/>
        <v>1387176</v>
      </c>
      <c r="K700" s="34" t="s">
        <v>189</v>
      </c>
      <c r="L700" s="30" t="s">
        <v>27</v>
      </c>
      <c r="M700" s="52" t="s">
        <v>719</v>
      </c>
      <c r="N700" s="55" t="s">
        <v>719</v>
      </c>
      <c r="O700" s="33" t="s">
        <v>27</v>
      </c>
      <c r="P700" s="33" t="s">
        <v>1427</v>
      </c>
      <c r="Q700" s="35" t="s">
        <v>2044</v>
      </c>
      <c r="R700" s="47">
        <v>0</v>
      </c>
      <c r="S700" s="48">
        <v>0</v>
      </c>
      <c r="T700" s="48">
        <v>0</v>
      </c>
      <c r="U700" s="48" t="s">
        <v>2044</v>
      </c>
      <c r="V700" s="48" t="s">
        <v>2044</v>
      </c>
      <c r="W700" s="49" t="s">
        <v>1740</v>
      </c>
    </row>
    <row r="701" spans="1:23" ht="13.8">
      <c r="A701" s="32" t="s">
        <v>86</v>
      </c>
      <c r="B701" s="30">
        <v>100219</v>
      </c>
      <c r="C701" s="33" t="s">
        <v>123</v>
      </c>
      <c r="D701" s="40" t="s">
        <v>2047</v>
      </c>
      <c r="E701" s="33" t="s">
        <v>170</v>
      </c>
      <c r="F701" s="41">
        <f>F702+F705+F708+F710</f>
        <v>2417000</v>
      </c>
      <c r="G701" s="41">
        <f aca="true" t="shared" si="198" ref="G701:J701">G702+G705+G708+G710</f>
        <v>4504000</v>
      </c>
      <c r="H701" s="41">
        <f t="shared" si="198"/>
        <v>1387176</v>
      </c>
      <c r="I701" s="41">
        <f t="shared" si="198"/>
        <v>1387176</v>
      </c>
      <c r="J701" s="41">
        <f t="shared" si="198"/>
        <v>1387176</v>
      </c>
      <c r="K701" s="34" t="s">
        <v>189</v>
      </c>
      <c r="L701" s="30" t="s">
        <v>191</v>
      </c>
      <c r="M701" s="52" t="s">
        <v>719</v>
      </c>
      <c r="N701" s="55" t="s">
        <v>719</v>
      </c>
      <c r="O701" s="33" t="s">
        <v>191</v>
      </c>
      <c r="P701" s="33" t="s">
        <v>1427</v>
      </c>
      <c r="Q701" s="35" t="s">
        <v>2044</v>
      </c>
      <c r="R701" s="47">
        <v>0</v>
      </c>
      <c r="S701" s="48">
        <v>0</v>
      </c>
      <c r="T701" s="48">
        <v>0</v>
      </c>
      <c r="U701" s="48" t="s">
        <v>2044</v>
      </c>
      <c r="V701" s="48" t="s">
        <v>2044</v>
      </c>
      <c r="W701" s="49" t="s">
        <v>1740</v>
      </c>
    </row>
    <row r="702" spans="1:23" ht="13.8">
      <c r="A702" s="32" t="s">
        <v>86</v>
      </c>
      <c r="B702" s="30">
        <v>100219</v>
      </c>
      <c r="C702" s="33" t="s">
        <v>123</v>
      </c>
      <c r="D702" s="40" t="s">
        <v>2047</v>
      </c>
      <c r="E702" s="33" t="s">
        <v>170</v>
      </c>
      <c r="F702" s="41">
        <f aca="true" t="shared" si="199" ref="F702:I702">F703+F704</f>
        <v>2000000</v>
      </c>
      <c r="G702" s="41">
        <f t="shared" si="199"/>
        <v>2547000</v>
      </c>
      <c r="H702" s="41">
        <f t="shared" si="199"/>
        <v>1025000</v>
      </c>
      <c r="I702" s="41">
        <f t="shared" si="199"/>
        <v>1025000</v>
      </c>
      <c r="J702" s="41">
        <f>J703+J704</f>
        <v>1025000</v>
      </c>
      <c r="K702" s="34" t="s">
        <v>189</v>
      </c>
      <c r="L702" s="30" t="s">
        <v>190</v>
      </c>
      <c r="M702" s="52" t="s">
        <v>719</v>
      </c>
      <c r="N702" s="55" t="s">
        <v>2563</v>
      </c>
      <c r="O702" s="33" t="s">
        <v>190</v>
      </c>
      <c r="P702" s="33" t="s">
        <v>1427</v>
      </c>
      <c r="Q702" s="35" t="s">
        <v>2044</v>
      </c>
      <c r="R702" s="49">
        <f t="shared" si="194"/>
        <v>7622000</v>
      </c>
      <c r="S702" s="48">
        <v>80</v>
      </c>
      <c r="T702" s="48">
        <v>124.58000000000001</v>
      </c>
      <c r="U702" s="48" t="s">
        <v>2044</v>
      </c>
      <c r="V702" s="48" t="s">
        <v>2044</v>
      </c>
      <c r="W702" s="49" t="s">
        <v>1740</v>
      </c>
    </row>
    <row r="703" spans="1:23" ht="13.8">
      <c r="A703" s="32" t="s">
        <v>90</v>
      </c>
      <c r="B703" s="30">
        <v>100219</v>
      </c>
      <c r="C703" s="33" t="s">
        <v>123</v>
      </c>
      <c r="D703" s="40" t="s">
        <v>2047</v>
      </c>
      <c r="E703" s="33" t="s">
        <v>170</v>
      </c>
      <c r="F703" s="41">
        <v>2000000</v>
      </c>
      <c r="G703" s="41">
        <v>2547000</v>
      </c>
      <c r="H703" s="41">
        <v>1025000</v>
      </c>
      <c r="I703" s="41">
        <v>1025000</v>
      </c>
      <c r="J703" s="41">
        <v>1025000</v>
      </c>
      <c r="K703" s="34" t="s">
        <v>189</v>
      </c>
      <c r="L703" s="30" t="s">
        <v>30</v>
      </c>
      <c r="M703" s="52" t="s">
        <v>720</v>
      </c>
      <c r="N703" s="55" t="s">
        <v>2564</v>
      </c>
      <c r="O703" s="33" t="s">
        <v>30</v>
      </c>
      <c r="P703" s="33" t="s">
        <v>1428</v>
      </c>
      <c r="Q703" s="35" t="s">
        <v>2044</v>
      </c>
      <c r="R703" s="49">
        <f t="shared" si="194"/>
        <v>7622000</v>
      </c>
      <c r="S703" s="48">
        <v>80</v>
      </c>
      <c r="T703" s="48">
        <v>0</v>
      </c>
      <c r="U703" s="48" t="s">
        <v>2044</v>
      </c>
      <c r="V703" s="48" t="s">
        <v>2044</v>
      </c>
      <c r="W703" s="49" t="s">
        <v>1740</v>
      </c>
    </row>
    <row r="704" spans="1:23" ht="13.8">
      <c r="A704" s="32" t="s">
        <v>86</v>
      </c>
      <c r="B704" s="30">
        <v>100219</v>
      </c>
      <c r="C704" s="33" t="s">
        <v>123</v>
      </c>
      <c r="D704" s="40" t="s">
        <v>2047</v>
      </c>
      <c r="E704" s="33" t="s">
        <v>170</v>
      </c>
      <c r="F704" s="41">
        <v>0</v>
      </c>
      <c r="G704" s="41">
        <v>0</v>
      </c>
      <c r="H704" s="41">
        <v>0</v>
      </c>
      <c r="I704" s="41">
        <v>0</v>
      </c>
      <c r="J704" s="41">
        <v>0</v>
      </c>
      <c r="K704" s="34" t="s">
        <v>189</v>
      </c>
      <c r="L704" s="30" t="s">
        <v>30</v>
      </c>
      <c r="M704" s="52" t="s">
        <v>721</v>
      </c>
      <c r="N704" s="55" t="s">
        <v>2565</v>
      </c>
      <c r="O704" s="33" t="s">
        <v>30</v>
      </c>
      <c r="P704" s="33" t="s">
        <v>1429</v>
      </c>
      <c r="Q704" s="35" t="s">
        <v>2044</v>
      </c>
      <c r="R704" s="49">
        <f t="shared" si="194"/>
        <v>0</v>
      </c>
      <c r="S704" s="48">
        <v>0</v>
      </c>
      <c r="T704" s="48">
        <v>0</v>
      </c>
      <c r="U704" s="48" t="s">
        <v>2044</v>
      </c>
      <c r="V704" s="48" t="s">
        <v>2044</v>
      </c>
      <c r="W704" s="49" t="s">
        <v>1740</v>
      </c>
    </row>
    <row r="705" spans="1:23" ht="13.8">
      <c r="A705" s="32" t="s">
        <v>90</v>
      </c>
      <c r="B705" s="30">
        <v>100219</v>
      </c>
      <c r="C705" s="33" t="s">
        <v>123</v>
      </c>
      <c r="D705" s="40" t="s">
        <v>2047</v>
      </c>
      <c r="E705" s="33" t="s">
        <v>180</v>
      </c>
      <c r="F705" s="41">
        <f>F706+F707</f>
        <v>300000</v>
      </c>
      <c r="G705" s="41">
        <f>G706+G707</f>
        <v>1340000</v>
      </c>
      <c r="H705" s="41">
        <f aca="true" t="shared" si="200" ref="H705:J705">H706+H707</f>
        <v>62176</v>
      </c>
      <c r="I705" s="41">
        <f t="shared" si="200"/>
        <v>62176</v>
      </c>
      <c r="J705" s="41">
        <f t="shared" si="200"/>
        <v>62176</v>
      </c>
      <c r="K705" s="34" t="s">
        <v>189</v>
      </c>
      <c r="L705" s="30" t="s">
        <v>190</v>
      </c>
      <c r="M705" s="52" t="s">
        <v>722</v>
      </c>
      <c r="N705" s="55" t="s">
        <v>2566</v>
      </c>
      <c r="O705" s="33" t="s">
        <v>190</v>
      </c>
      <c r="P705" s="33" t="s">
        <v>1430</v>
      </c>
      <c r="Q705" s="35" t="s">
        <v>2044</v>
      </c>
      <c r="R705" s="49">
        <f aca="true" t="shared" si="201" ref="R705">SUM(F705:K705)</f>
        <v>1826528</v>
      </c>
      <c r="S705" s="48">
        <v>23</v>
      </c>
      <c r="T705" s="48">
        <v>30</v>
      </c>
      <c r="U705" s="48" t="s">
        <v>2044</v>
      </c>
      <c r="V705" s="48" t="s">
        <v>2044</v>
      </c>
      <c r="W705" s="49" t="s">
        <v>1740</v>
      </c>
    </row>
    <row r="706" spans="1:23" ht="13.8">
      <c r="A706" s="32" t="s">
        <v>90</v>
      </c>
      <c r="B706" s="30">
        <v>100219</v>
      </c>
      <c r="C706" s="33" t="s">
        <v>123</v>
      </c>
      <c r="D706" s="40" t="s">
        <v>2047</v>
      </c>
      <c r="E706" s="33" t="s">
        <v>180</v>
      </c>
      <c r="F706" s="41">
        <v>0</v>
      </c>
      <c r="G706" s="41">
        <v>1040000</v>
      </c>
      <c r="H706" s="41">
        <v>0</v>
      </c>
      <c r="I706" s="41">
        <v>0</v>
      </c>
      <c r="J706" s="41">
        <v>0</v>
      </c>
      <c r="K706" s="34" t="s">
        <v>189</v>
      </c>
      <c r="L706" s="30" t="s">
        <v>30</v>
      </c>
      <c r="M706" s="52" t="s">
        <v>722</v>
      </c>
      <c r="N706" s="55" t="s">
        <v>722</v>
      </c>
      <c r="O706" s="33" t="s">
        <v>30</v>
      </c>
      <c r="P706" s="33" t="s">
        <v>1430</v>
      </c>
      <c r="Q706" s="35" t="s">
        <v>2044</v>
      </c>
      <c r="R706" s="49">
        <f t="shared" si="194"/>
        <v>1040000</v>
      </c>
      <c r="S706" s="48">
        <v>23</v>
      </c>
      <c r="T706" s="48">
        <v>30</v>
      </c>
      <c r="U706" s="48" t="s">
        <v>2044</v>
      </c>
      <c r="V706" s="48" t="s">
        <v>2044</v>
      </c>
      <c r="W706" s="49" t="s">
        <v>1740</v>
      </c>
    </row>
    <row r="707" spans="1:23" ht="13.8">
      <c r="A707" s="32" t="s">
        <v>90</v>
      </c>
      <c r="B707" s="30">
        <v>100219</v>
      </c>
      <c r="C707" s="33" t="s">
        <v>123</v>
      </c>
      <c r="D707" s="40" t="s">
        <v>2047</v>
      </c>
      <c r="E707" s="33" t="s">
        <v>180</v>
      </c>
      <c r="F707" s="41">
        <v>300000</v>
      </c>
      <c r="G707" s="41">
        <v>300000</v>
      </c>
      <c r="H707" s="41">
        <v>62176</v>
      </c>
      <c r="I707" s="41">
        <v>62176</v>
      </c>
      <c r="J707" s="41">
        <v>62176</v>
      </c>
      <c r="K707" s="34" t="s">
        <v>189</v>
      </c>
      <c r="L707" s="30" t="s">
        <v>30</v>
      </c>
      <c r="M707" s="52" t="s">
        <v>723</v>
      </c>
      <c r="N707" s="55" t="s">
        <v>2567</v>
      </c>
      <c r="O707" s="33" t="s">
        <v>30</v>
      </c>
      <c r="P707" s="33" t="s">
        <v>1431</v>
      </c>
      <c r="Q707" s="35" t="s">
        <v>2044</v>
      </c>
      <c r="R707" s="49">
        <f t="shared" si="194"/>
        <v>786528</v>
      </c>
      <c r="S707" s="48">
        <v>23</v>
      </c>
      <c r="T707" s="48">
        <v>0</v>
      </c>
      <c r="U707" s="48" t="s">
        <v>2044</v>
      </c>
      <c r="V707" s="48" t="s">
        <v>2044</v>
      </c>
      <c r="W707" s="49" t="s">
        <v>1740</v>
      </c>
    </row>
    <row r="708" spans="1:23" ht="13.8">
      <c r="A708" s="32" t="s">
        <v>86</v>
      </c>
      <c r="B708" s="30">
        <v>100219</v>
      </c>
      <c r="C708" s="33" t="s">
        <v>123</v>
      </c>
      <c r="D708" s="40" t="s">
        <v>2047</v>
      </c>
      <c r="E708" s="33" t="s">
        <v>180</v>
      </c>
      <c r="F708" s="41">
        <f aca="true" t="shared" si="202" ref="F708:I708">F709</f>
        <v>117000</v>
      </c>
      <c r="G708" s="41">
        <f t="shared" si="202"/>
        <v>117000</v>
      </c>
      <c r="H708" s="41">
        <f t="shared" si="202"/>
        <v>0</v>
      </c>
      <c r="I708" s="41">
        <f t="shared" si="202"/>
        <v>0</v>
      </c>
      <c r="J708" s="41">
        <f>J709</f>
        <v>0</v>
      </c>
      <c r="K708" s="34" t="s">
        <v>189</v>
      </c>
      <c r="L708" s="30" t="s">
        <v>190</v>
      </c>
      <c r="M708" s="52" t="s">
        <v>724</v>
      </c>
      <c r="N708" s="55" t="s">
        <v>2568</v>
      </c>
      <c r="O708" s="33" t="s">
        <v>190</v>
      </c>
      <c r="P708" s="33" t="s">
        <v>1432</v>
      </c>
      <c r="Q708" s="35" t="s">
        <v>2044</v>
      </c>
      <c r="R708" s="49">
        <f t="shared" si="194"/>
        <v>234000</v>
      </c>
      <c r="S708" s="48">
        <v>0</v>
      </c>
      <c r="T708" s="48">
        <v>0</v>
      </c>
      <c r="U708" s="48" t="s">
        <v>2044</v>
      </c>
      <c r="V708" s="48" t="s">
        <v>2044</v>
      </c>
      <c r="W708" s="49" t="s">
        <v>1740</v>
      </c>
    </row>
    <row r="709" spans="1:23" ht="13.8">
      <c r="A709" s="32" t="s">
        <v>90</v>
      </c>
      <c r="B709" s="30">
        <v>100219</v>
      </c>
      <c r="C709" s="33" t="s">
        <v>123</v>
      </c>
      <c r="D709" s="40" t="s">
        <v>2047</v>
      </c>
      <c r="E709" s="33" t="s">
        <v>180</v>
      </c>
      <c r="F709" s="41">
        <v>117000</v>
      </c>
      <c r="G709" s="41">
        <v>117000</v>
      </c>
      <c r="H709" s="41">
        <v>0</v>
      </c>
      <c r="I709" s="41">
        <v>0</v>
      </c>
      <c r="J709" s="41">
        <v>0</v>
      </c>
      <c r="K709" s="34" t="s">
        <v>189</v>
      </c>
      <c r="L709" s="30" t="s">
        <v>30</v>
      </c>
      <c r="M709" s="52" t="s">
        <v>725</v>
      </c>
      <c r="N709" s="55" t="s">
        <v>2569</v>
      </c>
      <c r="O709" s="33" t="s">
        <v>30</v>
      </c>
      <c r="P709" s="33" t="s">
        <v>1433</v>
      </c>
      <c r="Q709" s="35" t="s">
        <v>2044</v>
      </c>
      <c r="R709" s="49">
        <f t="shared" si="194"/>
        <v>234000</v>
      </c>
      <c r="S709" s="48">
        <v>0</v>
      </c>
      <c r="T709" s="48">
        <v>0</v>
      </c>
      <c r="U709" s="48" t="s">
        <v>2044</v>
      </c>
      <c r="V709" s="48" t="s">
        <v>2044</v>
      </c>
      <c r="W709" s="49" t="s">
        <v>1740</v>
      </c>
    </row>
    <row r="710" spans="1:23" ht="13.8">
      <c r="A710" s="32" t="s">
        <v>86</v>
      </c>
      <c r="B710" s="30">
        <v>100219</v>
      </c>
      <c r="C710" s="33" t="s">
        <v>123</v>
      </c>
      <c r="D710" s="40" t="s">
        <v>2047</v>
      </c>
      <c r="E710" s="33" t="s">
        <v>181</v>
      </c>
      <c r="F710" s="41">
        <f aca="true" t="shared" si="203" ref="F710:I710">SUM(F711:F714)</f>
        <v>0</v>
      </c>
      <c r="G710" s="41">
        <f t="shared" si="203"/>
        <v>500000</v>
      </c>
      <c r="H710" s="41">
        <f t="shared" si="203"/>
        <v>300000</v>
      </c>
      <c r="I710" s="41">
        <f t="shared" si="203"/>
        <v>300000</v>
      </c>
      <c r="J710" s="41">
        <f>SUM(J711:J714)</f>
        <v>300000</v>
      </c>
      <c r="K710" s="34" t="s">
        <v>189</v>
      </c>
      <c r="L710" s="30" t="s">
        <v>190</v>
      </c>
      <c r="M710" s="52" t="s">
        <v>726</v>
      </c>
      <c r="N710" s="55" t="s">
        <v>2570</v>
      </c>
      <c r="O710" s="33" t="s">
        <v>190</v>
      </c>
      <c r="P710" s="33" t="s">
        <v>1434</v>
      </c>
      <c r="Q710" s="35" t="s">
        <v>2044</v>
      </c>
      <c r="R710" s="49">
        <f t="shared" si="194"/>
        <v>1400000</v>
      </c>
      <c r="S710" s="48">
        <v>0</v>
      </c>
      <c r="T710" s="48">
        <v>0</v>
      </c>
      <c r="U710" s="48" t="s">
        <v>2044</v>
      </c>
      <c r="V710" s="48" t="s">
        <v>2044</v>
      </c>
      <c r="W710" s="49" t="s">
        <v>1740</v>
      </c>
    </row>
    <row r="711" spans="1:23" ht="13.8">
      <c r="A711" s="32" t="s">
        <v>86</v>
      </c>
      <c r="B711" s="30">
        <v>100219</v>
      </c>
      <c r="C711" s="33" t="s">
        <v>123</v>
      </c>
      <c r="D711" s="40" t="s">
        <v>2047</v>
      </c>
      <c r="E711" s="33" t="s">
        <v>181</v>
      </c>
      <c r="F711" s="41">
        <v>0</v>
      </c>
      <c r="G711" s="41">
        <v>0</v>
      </c>
      <c r="H711" s="41">
        <v>0</v>
      </c>
      <c r="I711" s="41">
        <v>0</v>
      </c>
      <c r="J711" s="41">
        <v>0</v>
      </c>
      <c r="K711" s="34" t="s">
        <v>189</v>
      </c>
      <c r="L711" s="30" t="s">
        <v>30</v>
      </c>
      <c r="M711" s="52" t="s">
        <v>727</v>
      </c>
      <c r="N711" s="55" t="s">
        <v>2571</v>
      </c>
      <c r="O711" s="33" t="s">
        <v>30</v>
      </c>
      <c r="P711" s="33" t="s">
        <v>1435</v>
      </c>
      <c r="Q711" s="35" t="s">
        <v>2044</v>
      </c>
      <c r="R711" s="49">
        <f t="shared" si="194"/>
        <v>0</v>
      </c>
      <c r="S711" s="48">
        <v>0</v>
      </c>
      <c r="T711" s="48">
        <v>0</v>
      </c>
      <c r="U711" s="48" t="s">
        <v>2044</v>
      </c>
      <c r="V711" s="48" t="s">
        <v>2044</v>
      </c>
      <c r="W711" s="49" t="s">
        <v>1740</v>
      </c>
    </row>
    <row r="712" spans="1:23" ht="13.8">
      <c r="A712" s="32" t="s">
        <v>86</v>
      </c>
      <c r="B712" s="30">
        <v>100219</v>
      </c>
      <c r="C712" s="33" t="s">
        <v>123</v>
      </c>
      <c r="D712" s="40" t="s">
        <v>2047</v>
      </c>
      <c r="E712" s="33" t="s">
        <v>181</v>
      </c>
      <c r="F712" s="41">
        <v>0</v>
      </c>
      <c r="G712" s="41">
        <v>0</v>
      </c>
      <c r="H712" s="41">
        <v>0</v>
      </c>
      <c r="I712" s="41">
        <v>0</v>
      </c>
      <c r="J712" s="41">
        <v>0</v>
      </c>
      <c r="K712" s="34" t="s">
        <v>189</v>
      </c>
      <c r="L712" s="30" t="s">
        <v>30</v>
      </c>
      <c r="M712" s="52" t="s">
        <v>728</v>
      </c>
      <c r="N712" s="55" t="s">
        <v>2572</v>
      </c>
      <c r="O712" s="33" t="s">
        <v>30</v>
      </c>
      <c r="P712" s="33" t="s">
        <v>1436</v>
      </c>
      <c r="Q712" s="35" t="s">
        <v>2044</v>
      </c>
      <c r="R712" s="49">
        <f t="shared" si="194"/>
        <v>0</v>
      </c>
      <c r="S712" s="48">
        <v>0</v>
      </c>
      <c r="T712" s="48">
        <v>0</v>
      </c>
      <c r="U712" s="48" t="s">
        <v>2044</v>
      </c>
      <c r="V712" s="48" t="s">
        <v>2044</v>
      </c>
      <c r="W712" s="49" t="s">
        <v>1742</v>
      </c>
    </row>
    <row r="713" spans="1:23" ht="13.8">
      <c r="A713" s="32" t="s">
        <v>86</v>
      </c>
      <c r="B713" s="30">
        <v>100219</v>
      </c>
      <c r="C713" s="33" t="s">
        <v>123</v>
      </c>
      <c r="D713" s="40" t="s">
        <v>2047</v>
      </c>
      <c r="E713" s="33" t="s">
        <v>181</v>
      </c>
      <c r="F713" s="41">
        <v>0</v>
      </c>
      <c r="G713" s="41">
        <v>0</v>
      </c>
      <c r="H713" s="41">
        <v>0</v>
      </c>
      <c r="I713" s="41">
        <v>0</v>
      </c>
      <c r="J713" s="41">
        <v>0</v>
      </c>
      <c r="K713" s="34" t="s">
        <v>189</v>
      </c>
      <c r="L713" s="30" t="s">
        <v>30</v>
      </c>
      <c r="M713" s="52" t="s">
        <v>729</v>
      </c>
      <c r="N713" s="55" t="s">
        <v>2573</v>
      </c>
      <c r="O713" s="33" t="s">
        <v>30</v>
      </c>
      <c r="P713" s="33" t="s">
        <v>1437</v>
      </c>
      <c r="Q713" s="35" t="s">
        <v>2044</v>
      </c>
      <c r="R713" s="49">
        <f t="shared" si="194"/>
        <v>0</v>
      </c>
      <c r="S713" s="48">
        <v>0</v>
      </c>
      <c r="T713" s="48">
        <v>0</v>
      </c>
      <c r="U713" s="48" t="s">
        <v>2044</v>
      </c>
      <c r="V713" s="48" t="s">
        <v>2044</v>
      </c>
      <c r="W713" s="49" t="s">
        <v>1742</v>
      </c>
    </row>
    <row r="714" spans="1:23" ht="13.8">
      <c r="A714" s="32" t="s">
        <v>87</v>
      </c>
      <c r="B714" s="30">
        <v>100219</v>
      </c>
      <c r="C714" s="33" t="s">
        <v>123</v>
      </c>
      <c r="D714" s="40" t="s">
        <v>2047</v>
      </c>
      <c r="E714" s="33" t="s">
        <v>181</v>
      </c>
      <c r="F714" s="41">
        <v>0</v>
      </c>
      <c r="G714" s="41">
        <v>500000</v>
      </c>
      <c r="H714" s="41">
        <v>300000</v>
      </c>
      <c r="I714" s="41">
        <v>300000</v>
      </c>
      <c r="J714" s="41">
        <v>300000</v>
      </c>
      <c r="K714" s="34" t="s">
        <v>189</v>
      </c>
      <c r="L714" s="30" t="s">
        <v>30</v>
      </c>
      <c r="M714" s="52" t="s">
        <v>1795</v>
      </c>
      <c r="N714" s="55" t="s">
        <v>2563</v>
      </c>
      <c r="O714" s="33" t="s">
        <v>30</v>
      </c>
      <c r="P714" s="33" t="s">
        <v>1944</v>
      </c>
      <c r="Q714" s="35" t="s">
        <v>2044</v>
      </c>
      <c r="R714" s="49">
        <f t="shared" si="194"/>
        <v>1400000</v>
      </c>
      <c r="S714" s="48">
        <v>25</v>
      </c>
      <c r="T714" s="48">
        <v>25</v>
      </c>
      <c r="U714" s="48" t="s">
        <v>2044</v>
      </c>
      <c r="V714" s="48" t="s">
        <v>2044</v>
      </c>
      <c r="W714" s="49" t="s">
        <v>1740</v>
      </c>
    </row>
    <row r="715" spans="1:23" ht="13.8">
      <c r="A715" s="32" t="s">
        <v>86</v>
      </c>
      <c r="B715" s="30">
        <v>100220</v>
      </c>
      <c r="C715" s="33" t="s">
        <v>124</v>
      </c>
      <c r="D715" s="33" t="s">
        <v>2048</v>
      </c>
      <c r="E715" s="33" t="s">
        <v>176</v>
      </c>
      <c r="F715" s="41">
        <f>F716</f>
        <v>250000</v>
      </c>
      <c r="G715" s="41">
        <f aca="true" t="shared" si="204" ref="G715:J715">G716</f>
        <v>1136564</v>
      </c>
      <c r="H715" s="41">
        <f t="shared" si="204"/>
        <v>211335.4</v>
      </c>
      <c r="I715" s="41">
        <f t="shared" si="204"/>
        <v>211335.4</v>
      </c>
      <c r="J715" s="41">
        <f t="shared" si="204"/>
        <v>211335.4</v>
      </c>
      <c r="K715" s="34" t="s">
        <v>189</v>
      </c>
      <c r="L715" s="30" t="s">
        <v>27</v>
      </c>
      <c r="M715" s="52" t="s">
        <v>730</v>
      </c>
      <c r="N715" s="55" t="s">
        <v>730</v>
      </c>
      <c r="O715" s="33" t="s">
        <v>27</v>
      </c>
      <c r="P715" s="33" t="s">
        <v>1068</v>
      </c>
      <c r="Q715" s="35" t="s">
        <v>2044</v>
      </c>
      <c r="R715" s="47">
        <v>0</v>
      </c>
      <c r="S715" s="48">
        <v>0</v>
      </c>
      <c r="T715" s="48">
        <v>0</v>
      </c>
      <c r="U715" s="48" t="s">
        <v>2044</v>
      </c>
      <c r="V715" s="48" t="s">
        <v>2044</v>
      </c>
      <c r="W715" s="49" t="s">
        <v>1742</v>
      </c>
    </row>
    <row r="716" spans="1:23" ht="13.8">
      <c r="A716" s="32" t="s">
        <v>86</v>
      </c>
      <c r="B716" s="30">
        <v>100220</v>
      </c>
      <c r="C716" s="33" t="s">
        <v>124</v>
      </c>
      <c r="D716" s="33" t="s">
        <v>2048</v>
      </c>
      <c r="E716" s="33" t="s">
        <v>176</v>
      </c>
      <c r="F716" s="41">
        <f>F717</f>
        <v>250000</v>
      </c>
      <c r="G716" s="41">
        <f aca="true" t="shared" si="205" ref="G716:J716">G717</f>
        <v>1136564</v>
      </c>
      <c r="H716" s="41">
        <f t="shared" si="205"/>
        <v>211335.4</v>
      </c>
      <c r="I716" s="41">
        <f t="shared" si="205"/>
        <v>211335.4</v>
      </c>
      <c r="J716" s="41">
        <f t="shared" si="205"/>
        <v>211335.4</v>
      </c>
      <c r="K716" s="34" t="s">
        <v>189</v>
      </c>
      <c r="L716" s="30" t="s">
        <v>191</v>
      </c>
      <c r="M716" s="52" t="s">
        <v>731</v>
      </c>
      <c r="N716" s="55" t="s">
        <v>2574</v>
      </c>
      <c r="O716" s="33" t="s">
        <v>191</v>
      </c>
      <c r="P716" s="33" t="s">
        <v>1438</v>
      </c>
      <c r="Q716" s="35" t="s">
        <v>2044</v>
      </c>
      <c r="R716" s="47">
        <v>0</v>
      </c>
      <c r="S716" s="48">
        <v>0</v>
      </c>
      <c r="T716" s="48">
        <v>0</v>
      </c>
      <c r="U716" s="48" t="s">
        <v>2044</v>
      </c>
      <c r="V716" s="48" t="s">
        <v>2044</v>
      </c>
      <c r="W716" s="49" t="s">
        <v>1740</v>
      </c>
    </row>
    <row r="717" spans="1:23" ht="13.8">
      <c r="A717" s="32" t="s">
        <v>86</v>
      </c>
      <c r="B717" s="30">
        <v>100220</v>
      </c>
      <c r="C717" s="33" t="s">
        <v>124</v>
      </c>
      <c r="D717" s="33" t="s">
        <v>2048</v>
      </c>
      <c r="E717" s="33" t="s">
        <v>176</v>
      </c>
      <c r="F717" s="41">
        <f aca="true" t="shared" si="206" ref="F717:I717">F718+F719</f>
        <v>250000</v>
      </c>
      <c r="G717" s="41">
        <f t="shared" si="206"/>
        <v>1136564</v>
      </c>
      <c r="H717" s="41">
        <f t="shared" si="206"/>
        <v>211335.4</v>
      </c>
      <c r="I717" s="41">
        <f t="shared" si="206"/>
        <v>211335.4</v>
      </c>
      <c r="J717" s="41">
        <f>J718+J719</f>
        <v>211335.4</v>
      </c>
      <c r="K717" s="34" t="s">
        <v>189</v>
      </c>
      <c r="L717" s="30" t="s">
        <v>190</v>
      </c>
      <c r="M717" s="52" t="s">
        <v>732</v>
      </c>
      <c r="N717" s="55" t="s">
        <v>2575</v>
      </c>
      <c r="O717" s="33" t="s">
        <v>190</v>
      </c>
      <c r="P717" s="33" t="s">
        <v>1439</v>
      </c>
      <c r="Q717" s="35" t="s">
        <v>2044</v>
      </c>
      <c r="R717" s="49">
        <f t="shared" si="194"/>
        <v>2020570.1999999997</v>
      </c>
      <c r="S717" s="48">
        <v>58</v>
      </c>
      <c r="T717" s="48">
        <v>72</v>
      </c>
      <c r="U717" s="48" t="s">
        <v>2044</v>
      </c>
      <c r="V717" s="48" t="s">
        <v>2044</v>
      </c>
      <c r="W717" s="49" t="s">
        <v>1742</v>
      </c>
    </row>
    <row r="718" spans="1:23" ht="13.8">
      <c r="A718" s="32" t="s">
        <v>87</v>
      </c>
      <c r="B718" s="30">
        <v>100220</v>
      </c>
      <c r="C718" s="33" t="s">
        <v>124</v>
      </c>
      <c r="D718" s="33" t="s">
        <v>2048</v>
      </c>
      <c r="E718" s="33" t="s">
        <v>176</v>
      </c>
      <c r="F718" s="41">
        <v>250000</v>
      </c>
      <c r="G718" s="41">
        <v>250000</v>
      </c>
      <c r="H718" s="41">
        <v>39771.4</v>
      </c>
      <c r="I718" s="41">
        <v>39771.4</v>
      </c>
      <c r="J718" s="41">
        <v>39771.4</v>
      </c>
      <c r="K718" s="34" t="s">
        <v>189</v>
      </c>
      <c r="L718" s="30" t="s">
        <v>30</v>
      </c>
      <c r="M718" s="52" t="s">
        <v>733</v>
      </c>
      <c r="N718" s="55" t="s">
        <v>2575</v>
      </c>
      <c r="O718" s="33" t="s">
        <v>30</v>
      </c>
      <c r="P718" s="33" t="s">
        <v>1440</v>
      </c>
      <c r="Q718" s="35" t="s">
        <v>2044</v>
      </c>
      <c r="R718" s="49">
        <f t="shared" si="194"/>
        <v>619314.2000000001</v>
      </c>
      <c r="S718" s="48">
        <v>0</v>
      </c>
      <c r="T718" s="48">
        <v>72</v>
      </c>
      <c r="U718" s="48" t="s">
        <v>2044</v>
      </c>
      <c r="V718" s="48" t="s">
        <v>2044</v>
      </c>
      <c r="W718" s="49" t="s">
        <v>1740</v>
      </c>
    </row>
    <row r="719" spans="1:23" ht="13.8">
      <c r="A719" s="32" t="s">
        <v>87</v>
      </c>
      <c r="B719" s="30">
        <v>100220</v>
      </c>
      <c r="C719" s="33" t="s">
        <v>124</v>
      </c>
      <c r="D719" s="33" t="s">
        <v>2048</v>
      </c>
      <c r="E719" s="33" t="s">
        <v>176</v>
      </c>
      <c r="F719" s="41">
        <v>0</v>
      </c>
      <c r="G719" s="41">
        <v>886564</v>
      </c>
      <c r="H719" s="41">
        <v>171564</v>
      </c>
      <c r="I719" s="41">
        <v>171564</v>
      </c>
      <c r="J719" s="41">
        <v>171564</v>
      </c>
      <c r="K719" s="34" t="s">
        <v>189</v>
      </c>
      <c r="L719" s="30" t="s">
        <v>30</v>
      </c>
      <c r="M719" s="52" t="s">
        <v>1796</v>
      </c>
      <c r="N719" s="55" t="s">
        <v>2488</v>
      </c>
      <c r="O719" s="33" t="s">
        <v>30</v>
      </c>
      <c r="P719" s="33" t="s">
        <v>1945</v>
      </c>
      <c r="Q719" s="35" t="s">
        <v>2044</v>
      </c>
      <c r="R719" s="49">
        <f t="shared" si="194"/>
        <v>1401256</v>
      </c>
      <c r="S719" s="48">
        <v>0</v>
      </c>
      <c r="T719" s="48">
        <v>1</v>
      </c>
      <c r="U719" s="48" t="s">
        <v>2044</v>
      </c>
      <c r="V719" s="48" t="s">
        <v>2044</v>
      </c>
      <c r="W719" s="49" t="s">
        <v>1742</v>
      </c>
    </row>
    <row r="720" spans="1:23" ht="13.8">
      <c r="A720" s="32" t="s">
        <v>86</v>
      </c>
      <c r="B720" s="30">
        <v>100220</v>
      </c>
      <c r="C720" s="33" t="s">
        <v>124</v>
      </c>
      <c r="D720" s="33" t="s">
        <v>2048</v>
      </c>
      <c r="E720" s="33" t="s">
        <v>160</v>
      </c>
      <c r="F720" s="41">
        <v>0</v>
      </c>
      <c r="G720" s="41">
        <v>0</v>
      </c>
      <c r="H720" s="41">
        <v>0</v>
      </c>
      <c r="I720" s="41">
        <v>0</v>
      </c>
      <c r="J720" s="41">
        <v>0</v>
      </c>
      <c r="K720" s="34" t="s">
        <v>189</v>
      </c>
      <c r="L720" s="30" t="s">
        <v>190</v>
      </c>
      <c r="M720" s="52" t="s">
        <v>734</v>
      </c>
      <c r="N720" s="55" t="s">
        <v>2576</v>
      </c>
      <c r="O720" s="33" t="s">
        <v>190</v>
      </c>
      <c r="P720" s="33" t="s">
        <v>1441</v>
      </c>
      <c r="Q720" s="35" t="s">
        <v>2044</v>
      </c>
      <c r="R720" s="49">
        <f t="shared" si="194"/>
        <v>0</v>
      </c>
      <c r="S720" s="48">
        <v>0</v>
      </c>
      <c r="T720" s="48">
        <v>0</v>
      </c>
      <c r="U720" s="48" t="s">
        <v>2044</v>
      </c>
      <c r="V720" s="48" t="s">
        <v>2044</v>
      </c>
      <c r="W720" s="49" t="s">
        <v>1740</v>
      </c>
    </row>
    <row r="721" spans="1:23" ht="13.8">
      <c r="A721" s="32" t="s">
        <v>86</v>
      </c>
      <c r="B721" s="30">
        <v>100220</v>
      </c>
      <c r="C721" s="33" t="s">
        <v>124</v>
      </c>
      <c r="D721" s="33" t="s">
        <v>2048</v>
      </c>
      <c r="E721" s="33" t="s">
        <v>160</v>
      </c>
      <c r="F721" s="41">
        <v>0</v>
      </c>
      <c r="G721" s="41">
        <v>0</v>
      </c>
      <c r="H721" s="41">
        <v>0</v>
      </c>
      <c r="I721" s="41">
        <v>0</v>
      </c>
      <c r="J721" s="41">
        <v>0</v>
      </c>
      <c r="K721" s="34" t="s">
        <v>189</v>
      </c>
      <c r="L721" s="30" t="s">
        <v>30</v>
      </c>
      <c r="M721" s="52" t="s">
        <v>735</v>
      </c>
      <c r="N721" s="55" t="s">
        <v>2577</v>
      </c>
      <c r="O721" s="33" t="s">
        <v>30</v>
      </c>
      <c r="P721" s="33" t="s">
        <v>1442</v>
      </c>
      <c r="Q721" s="35" t="s">
        <v>2044</v>
      </c>
      <c r="R721" s="49">
        <f t="shared" si="194"/>
        <v>0</v>
      </c>
      <c r="S721" s="48">
        <v>50</v>
      </c>
      <c r="T721" s="48">
        <v>0</v>
      </c>
      <c r="U721" s="48" t="s">
        <v>2044</v>
      </c>
      <c r="V721" s="48" t="s">
        <v>2044</v>
      </c>
      <c r="W721" s="49" t="s">
        <v>1742</v>
      </c>
    </row>
    <row r="722" spans="1:23" ht="13.8">
      <c r="A722" s="32" t="s">
        <v>86</v>
      </c>
      <c r="B722" s="30">
        <v>100220</v>
      </c>
      <c r="C722" s="33" t="s">
        <v>124</v>
      </c>
      <c r="D722" s="33" t="s">
        <v>2048</v>
      </c>
      <c r="E722" s="33" t="s">
        <v>164</v>
      </c>
      <c r="F722" s="41">
        <v>0</v>
      </c>
      <c r="G722" s="41">
        <v>0</v>
      </c>
      <c r="H722" s="41">
        <v>0</v>
      </c>
      <c r="I722" s="41">
        <v>0</v>
      </c>
      <c r="J722" s="41">
        <v>0</v>
      </c>
      <c r="K722" s="34" t="s">
        <v>189</v>
      </c>
      <c r="L722" s="30" t="s">
        <v>190</v>
      </c>
      <c r="M722" s="52" t="s">
        <v>736</v>
      </c>
      <c r="N722" s="55" t="s">
        <v>2578</v>
      </c>
      <c r="O722" s="33" t="s">
        <v>190</v>
      </c>
      <c r="P722" s="33" t="s">
        <v>1443</v>
      </c>
      <c r="Q722" s="35" t="s">
        <v>2044</v>
      </c>
      <c r="R722" s="49">
        <f t="shared" si="194"/>
        <v>0</v>
      </c>
      <c r="S722" s="48">
        <v>100</v>
      </c>
      <c r="T722" s="48">
        <v>85.07</v>
      </c>
      <c r="U722" s="48" t="s">
        <v>2044</v>
      </c>
      <c r="V722" s="48" t="s">
        <v>2044</v>
      </c>
      <c r="W722" s="49" t="s">
        <v>1740</v>
      </c>
    </row>
    <row r="723" spans="1:23" ht="13.8">
      <c r="A723" s="32" t="s">
        <v>86</v>
      </c>
      <c r="B723" s="30">
        <v>100220</v>
      </c>
      <c r="C723" s="33" t="s">
        <v>124</v>
      </c>
      <c r="D723" s="33" t="s">
        <v>2048</v>
      </c>
      <c r="E723" s="33" t="s">
        <v>164</v>
      </c>
      <c r="F723" s="41">
        <v>0</v>
      </c>
      <c r="G723" s="41">
        <v>0</v>
      </c>
      <c r="H723" s="41">
        <v>0</v>
      </c>
      <c r="I723" s="41">
        <v>0</v>
      </c>
      <c r="J723" s="41">
        <v>0</v>
      </c>
      <c r="K723" s="34" t="s">
        <v>189</v>
      </c>
      <c r="L723" s="30" t="s">
        <v>30</v>
      </c>
      <c r="M723" s="52" t="s">
        <v>737</v>
      </c>
      <c r="N723" s="55" t="s">
        <v>2578</v>
      </c>
      <c r="O723" s="33" t="s">
        <v>30</v>
      </c>
      <c r="P723" s="33" t="s">
        <v>1443</v>
      </c>
      <c r="Q723" s="35" t="s">
        <v>2044</v>
      </c>
      <c r="R723" s="49">
        <f t="shared" si="194"/>
        <v>0</v>
      </c>
      <c r="S723" s="48">
        <v>100</v>
      </c>
      <c r="T723" s="48">
        <v>85.07</v>
      </c>
      <c r="U723" s="48" t="s">
        <v>2044</v>
      </c>
      <c r="V723" s="48" t="s">
        <v>2044</v>
      </c>
      <c r="W723" s="49" t="s">
        <v>1740</v>
      </c>
    </row>
    <row r="724" spans="1:23" ht="13.8">
      <c r="A724" s="32" t="s">
        <v>86</v>
      </c>
      <c r="B724" s="30">
        <v>100221</v>
      </c>
      <c r="C724" s="33" t="s">
        <v>125</v>
      </c>
      <c r="D724" s="40" t="s">
        <v>2047</v>
      </c>
      <c r="E724" s="33" t="s">
        <v>176</v>
      </c>
      <c r="F724" s="41">
        <f>F725</f>
        <v>250000</v>
      </c>
      <c r="G724" s="41">
        <f aca="true" t="shared" si="207" ref="G724:J724">G725</f>
        <v>2000000</v>
      </c>
      <c r="H724" s="41">
        <f t="shared" si="207"/>
        <v>503950</v>
      </c>
      <c r="I724" s="41">
        <f t="shared" si="207"/>
        <v>503950</v>
      </c>
      <c r="J724" s="41">
        <f t="shared" si="207"/>
        <v>503950</v>
      </c>
      <c r="K724" s="34" t="s">
        <v>189</v>
      </c>
      <c r="L724" s="30" t="s">
        <v>27</v>
      </c>
      <c r="M724" s="52" t="s">
        <v>730</v>
      </c>
      <c r="N724" s="55" t="s">
        <v>730</v>
      </c>
      <c r="O724" s="33" t="s">
        <v>27</v>
      </c>
      <c r="P724" s="33" t="s">
        <v>1068</v>
      </c>
      <c r="Q724" s="35" t="s">
        <v>2044</v>
      </c>
      <c r="R724" s="47">
        <v>0</v>
      </c>
      <c r="S724" s="48">
        <v>0</v>
      </c>
      <c r="T724" s="48">
        <v>0</v>
      </c>
      <c r="U724" s="48" t="s">
        <v>2044</v>
      </c>
      <c r="V724" s="48" t="s">
        <v>2044</v>
      </c>
      <c r="W724" s="49" t="s">
        <v>1740</v>
      </c>
    </row>
    <row r="725" spans="1:23" ht="13.8">
      <c r="A725" s="32" t="s">
        <v>86</v>
      </c>
      <c r="B725" s="30">
        <v>100221</v>
      </c>
      <c r="C725" s="33" t="s">
        <v>125</v>
      </c>
      <c r="D725" s="40" t="s">
        <v>2047</v>
      </c>
      <c r="E725" s="33" t="s">
        <v>176</v>
      </c>
      <c r="F725" s="41">
        <f>F726+F729</f>
        <v>250000</v>
      </c>
      <c r="G725" s="41">
        <f aca="true" t="shared" si="208" ref="G725:J725">G726+G729</f>
        <v>2000000</v>
      </c>
      <c r="H725" s="41">
        <f t="shared" si="208"/>
        <v>503950</v>
      </c>
      <c r="I725" s="41">
        <f t="shared" si="208"/>
        <v>503950</v>
      </c>
      <c r="J725" s="41">
        <f t="shared" si="208"/>
        <v>503950</v>
      </c>
      <c r="K725" s="34" t="s">
        <v>189</v>
      </c>
      <c r="L725" s="30" t="s">
        <v>191</v>
      </c>
      <c r="M725" s="52" t="s">
        <v>738</v>
      </c>
      <c r="N725" s="55" t="s">
        <v>2579</v>
      </c>
      <c r="O725" s="33" t="s">
        <v>191</v>
      </c>
      <c r="P725" s="33" t="s">
        <v>1444</v>
      </c>
      <c r="Q725" s="35" t="s">
        <v>2044</v>
      </c>
      <c r="R725" s="47">
        <v>0</v>
      </c>
      <c r="S725" s="48">
        <v>0</v>
      </c>
      <c r="T725" s="48">
        <v>0</v>
      </c>
      <c r="U725" s="48" t="s">
        <v>2044</v>
      </c>
      <c r="V725" s="48" t="s">
        <v>2044</v>
      </c>
      <c r="W725" s="49" t="s">
        <v>1740</v>
      </c>
    </row>
    <row r="726" spans="1:23" ht="13.8">
      <c r="A726" s="32" t="s">
        <v>86</v>
      </c>
      <c r="B726" s="30">
        <v>100221</v>
      </c>
      <c r="C726" s="33" t="s">
        <v>125</v>
      </c>
      <c r="D726" s="40" t="s">
        <v>2047</v>
      </c>
      <c r="E726" s="33" t="s">
        <v>176</v>
      </c>
      <c r="F726" s="41">
        <f aca="true" t="shared" si="209" ref="F726:I726">F727+F728</f>
        <v>0</v>
      </c>
      <c r="G726" s="41">
        <f t="shared" si="209"/>
        <v>600000</v>
      </c>
      <c r="H726" s="41">
        <f t="shared" si="209"/>
        <v>0</v>
      </c>
      <c r="I726" s="41">
        <f t="shared" si="209"/>
        <v>0</v>
      </c>
      <c r="J726" s="41">
        <f>J727+J728</f>
        <v>0</v>
      </c>
      <c r="K726" s="34" t="s">
        <v>189</v>
      </c>
      <c r="L726" s="30" t="s">
        <v>190</v>
      </c>
      <c r="M726" s="52" t="s">
        <v>739</v>
      </c>
      <c r="N726" s="55" t="s">
        <v>2580</v>
      </c>
      <c r="O726" s="33" t="s">
        <v>190</v>
      </c>
      <c r="P726" s="33" t="s">
        <v>1445</v>
      </c>
      <c r="Q726" s="35" t="s">
        <v>2044</v>
      </c>
      <c r="R726" s="49">
        <f t="shared" si="194"/>
        <v>600000</v>
      </c>
      <c r="S726" s="48">
        <v>100</v>
      </c>
      <c r="T726" s="48">
        <v>164</v>
      </c>
      <c r="U726" s="48" t="s">
        <v>2044</v>
      </c>
      <c r="V726" s="48" t="s">
        <v>2044</v>
      </c>
      <c r="W726" s="49" t="s">
        <v>1742</v>
      </c>
    </row>
    <row r="727" spans="1:23" ht="13.8">
      <c r="A727" s="32" t="s">
        <v>90</v>
      </c>
      <c r="B727" s="30">
        <v>100221</v>
      </c>
      <c r="C727" s="33" t="s">
        <v>125</v>
      </c>
      <c r="D727" s="40" t="s">
        <v>2047</v>
      </c>
      <c r="E727" s="33" t="s">
        <v>176</v>
      </c>
      <c r="F727" s="41">
        <v>0</v>
      </c>
      <c r="G727" s="41">
        <v>600000</v>
      </c>
      <c r="H727" s="41">
        <v>0</v>
      </c>
      <c r="I727" s="41">
        <v>0</v>
      </c>
      <c r="J727" s="41">
        <v>0</v>
      </c>
      <c r="K727" s="34" t="s">
        <v>189</v>
      </c>
      <c r="L727" s="30" t="s">
        <v>30</v>
      </c>
      <c r="M727" s="52" t="s">
        <v>740</v>
      </c>
      <c r="N727" s="55" t="s">
        <v>2581</v>
      </c>
      <c r="O727" s="33" t="s">
        <v>30</v>
      </c>
      <c r="P727" s="33" t="s">
        <v>1446</v>
      </c>
      <c r="Q727" s="35" t="s">
        <v>2044</v>
      </c>
      <c r="R727" s="49">
        <f t="shared" si="194"/>
        <v>600000</v>
      </c>
      <c r="S727" s="48">
        <v>0</v>
      </c>
      <c r="T727" s="48">
        <v>10</v>
      </c>
      <c r="U727" s="48" t="s">
        <v>2044</v>
      </c>
      <c r="V727" s="48" t="s">
        <v>2044</v>
      </c>
      <c r="W727" s="49" t="s">
        <v>1740</v>
      </c>
    </row>
    <row r="728" spans="1:23" ht="13.8">
      <c r="A728" s="32" t="s">
        <v>86</v>
      </c>
      <c r="B728" s="30">
        <v>100221</v>
      </c>
      <c r="C728" s="33" t="s">
        <v>125</v>
      </c>
      <c r="D728" s="40" t="s">
        <v>2047</v>
      </c>
      <c r="E728" s="33" t="s">
        <v>176</v>
      </c>
      <c r="F728" s="41">
        <v>0</v>
      </c>
      <c r="G728" s="41">
        <v>0</v>
      </c>
      <c r="H728" s="41">
        <v>0</v>
      </c>
      <c r="I728" s="41">
        <v>0</v>
      </c>
      <c r="J728" s="41">
        <v>0</v>
      </c>
      <c r="K728" s="34" t="s">
        <v>189</v>
      </c>
      <c r="L728" s="30" t="s">
        <v>30</v>
      </c>
      <c r="M728" s="52" t="s">
        <v>741</v>
      </c>
      <c r="N728" s="55" t="s">
        <v>2582</v>
      </c>
      <c r="O728" s="33" t="s">
        <v>30</v>
      </c>
      <c r="P728" s="33" t="s">
        <v>1447</v>
      </c>
      <c r="Q728" s="35" t="s">
        <v>2044</v>
      </c>
      <c r="R728" s="49">
        <f t="shared" si="194"/>
        <v>0</v>
      </c>
      <c r="S728" s="48">
        <v>0</v>
      </c>
      <c r="T728" s="48">
        <v>7</v>
      </c>
      <c r="U728" s="48" t="s">
        <v>2044</v>
      </c>
      <c r="V728" s="48" t="s">
        <v>2044</v>
      </c>
      <c r="W728" s="49" t="s">
        <v>1742</v>
      </c>
    </row>
    <row r="729" spans="1:23" ht="13.8">
      <c r="A729" s="32" t="s">
        <v>90</v>
      </c>
      <c r="B729" s="30">
        <v>100221</v>
      </c>
      <c r="C729" s="33" t="s">
        <v>125</v>
      </c>
      <c r="D729" s="40" t="s">
        <v>2047</v>
      </c>
      <c r="E729" s="33" t="s">
        <v>176</v>
      </c>
      <c r="F729" s="41">
        <f>F730+F731</f>
        <v>250000</v>
      </c>
      <c r="G729" s="41">
        <f>G730+G731</f>
        <v>1400000</v>
      </c>
      <c r="H729" s="41">
        <f aca="true" t="shared" si="210" ref="H729:J729">H730+H731</f>
        <v>503950</v>
      </c>
      <c r="I729" s="41">
        <f t="shared" si="210"/>
        <v>503950</v>
      </c>
      <c r="J729" s="41">
        <f t="shared" si="210"/>
        <v>503950</v>
      </c>
      <c r="K729" s="34" t="s">
        <v>189</v>
      </c>
      <c r="L729" s="30" t="s">
        <v>190</v>
      </c>
      <c r="M729" s="52" t="s">
        <v>742</v>
      </c>
      <c r="N729" s="55" t="s">
        <v>2583</v>
      </c>
      <c r="O729" s="33" t="s">
        <v>190</v>
      </c>
      <c r="P729" s="33" t="s">
        <v>1448</v>
      </c>
      <c r="Q729" s="35" t="s">
        <v>2044</v>
      </c>
      <c r="R729" s="49">
        <f aca="true" t="shared" si="211" ref="R729">SUM(F729:K729)</f>
        <v>3161850</v>
      </c>
      <c r="S729" s="48">
        <v>200</v>
      </c>
      <c r="T729" s="48">
        <v>1389</v>
      </c>
      <c r="U729" s="48" t="s">
        <v>2044</v>
      </c>
      <c r="V729" s="48" t="s">
        <v>2044</v>
      </c>
      <c r="W729" s="49" t="s">
        <v>1742</v>
      </c>
    </row>
    <row r="730" spans="1:23" ht="13.8">
      <c r="A730" s="32" t="s">
        <v>90</v>
      </c>
      <c r="B730" s="30">
        <v>100221</v>
      </c>
      <c r="C730" s="33" t="s">
        <v>125</v>
      </c>
      <c r="D730" s="40" t="s">
        <v>2047</v>
      </c>
      <c r="E730" s="33" t="s">
        <v>176</v>
      </c>
      <c r="F730" s="41">
        <v>0</v>
      </c>
      <c r="G730" s="41">
        <v>1150000</v>
      </c>
      <c r="H730" s="41">
        <v>400000</v>
      </c>
      <c r="I730" s="41">
        <v>400000</v>
      </c>
      <c r="J730" s="41">
        <v>400000</v>
      </c>
      <c r="K730" s="34" t="s">
        <v>189</v>
      </c>
      <c r="L730" s="30" t="s">
        <v>30</v>
      </c>
      <c r="M730" s="52" t="s">
        <v>742</v>
      </c>
      <c r="N730" s="55" t="s">
        <v>742</v>
      </c>
      <c r="O730" s="33" t="s">
        <v>30</v>
      </c>
      <c r="P730" s="33" t="s">
        <v>1448</v>
      </c>
      <c r="Q730" s="35" t="s">
        <v>2044</v>
      </c>
      <c r="R730" s="49">
        <f t="shared" si="194"/>
        <v>2350000</v>
      </c>
      <c r="S730" s="48">
        <v>200</v>
      </c>
      <c r="T730" s="48">
        <v>1389</v>
      </c>
      <c r="U730" s="48" t="s">
        <v>2044</v>
      </c>
      <c r="V730" s="48" t="s">
        <v>2044</v>
      </c>
      <c r="W730" s="49" t="s">
        <v>1742</v>
      </c>
    </row>
    <row r="731" spans="1:23" ht="13.8">
      <c r="A731" s="32" t="s">
        <v>90</v>
      </c>
      <c r="B731" s="30">
        <v>100221</v>
      </c>
      <c r="C731" s="33" t="s">
        <v>125</v>
      </c>
      <c r="D731" s="40" t="s">
        <v>2047</v>
      </c>
      <c r="E731" s="33" t="s">
        <v>176</v>
      </c>
      <c r="F731" s="41">
        <v>250000</v>
      </c>
      <c r="G731" s="41">
        <v>250000</v>
      </c>
      <c r="H731" s="41">
        <v>103950</v>
      </c>
      <c r="I731" s="41">
        <v>103950</v>
      </c>
      <c r="J731" s="41">
        <v>103950</v>
      </c>
      <c r="K731" s="34" t="s">
        <v>189</v>
      </c>
      <c r="L731" s="30" t="s">
        <v>30</v>
      </c>
      <c r="M731" s="52" t="s">
        <v>743</v>
      </c>
      <c r="N731" s="55" t="s">
        <v>2584</v>
      </c>
      <c r="O731" s="33" t="s">
        <v>30</v>
      </c>
      <c r="P731" s="33" t="s">
        <v>1449</v>
      </c>
      <c r="Q731" s="35" t="s">
        <v>2044</v>
      </c>
      <c r="R731" s="49">
        <f t="shared" si="194"/>
        <v>811850</v>
      </c>
      <c r="S731" s="48">
        <v>5</v>
      </c>
      <c r="T731" s="48">
        <v>21</v>
      </c>
      <c r="U731" s="48" t="s">
        <v>2044</v>
      </c>
      <c r="V731" s="48" t="s">
        <v>2044</v>
      </c>
      <c r="W731" s="49" t="s">
        <v>1742</v>
      </c>
    </row>
    <row r="732" spans="1:23" ht="13.8">
      <c r="A732" s="32" t="s">
        <v>86</v>
      </c>
      <c r="B732" s="30">
        <v>100222</v>
      </c>
      <c r="C732" s="33" t="s">
        <v>126</v>
      </c>
      <c r="D732" s="33" t="s">
        <v>2048</v>
      </c>
      <c r="E732" s="33" t="s">
        <v>176</v>
      </c>
      <c r="F732" s="41">
        <f>F733</f>
        <v>0</v>
      </c>
      <c r="G732" s="41">
        <f aca="true" t="shared" si="212" ref="G732:J732">G733</f>
        <v>2000000</v>
      </c>
      <c r="H732" s="41">
        <f t="shared" si="212"/>
        <v>0</v>
      </c>
      <c r="I732" s="41">
        <f t="shared" si="212"/>
        <v>0</v>
      </c>
      <c r="J732" s="41">
        <f t="shared" si="212"/>
        <v>0</v>
      </c>
      <c r="K732" s="34" t="s">
        <v>189</v>
      </c>
      <c r="L732" s="30" t="s">
        <v>27</v>
      </c>
      <c r="M732" s="52" t="s">
        <v>730</v>
      </c>
      <c r="N732" s="55" t="s">
        <v>730</v>
      </c>
      <c r="O732" s="33" t="s">
        <v>27</v>
      </c>
      <c r="P732" s="33" t="s">
        <v>1068</v>
      </c>
      <c r="Q732" s="35" t="s">
        <v>2044</v>
      </c>
      <c r="R732" s="47">
        <v>0</v>
      </c>
      <c r="S732" s="48">
        <v>0</v>
      </c>
      <c r="T732" s="48">
        <v>0</v>
      </c>
      <c r="U732" s="48" t="s">
        <v>2044</v>
      </c>
      <c r="V732" s="48" t="s">
        <v>2044</v>
      </c>
      <c r="W732" s="49" t="s">
        <v>1742</v>
      </c>
    </row>
    <row r="733" spans="1:23" ht="13.8">
      <c r="A733" s="32" t="s">
        <v>86</v>
      </c>
      <c r="B733" s="30">
        <v>100222</v>
      </c>
      <c r="C733" s="33" t="s">
        <v>126</v>
      </c>
      <c r="D733" s="33" t="s">
        <v>2048</v>
      </c>
      <c r="E733" s="33" t="s">
        <v>176</v>
      </c>
      <c r="F733" s="41">
        <f>F734+F737+F740</f>
        <v>0</v>
      </c>
      <c r="G733" s="41">
        <f>G734+G737+G740</f>
        <v>2000000</v>
      </c>
      <c r="H733" s="41">
        <f>H734+H737+H740</f>
        <v>0</v>
      </c>
      <c r="I733" s="41">
        <f>I734+I737+I740</f>
        <v>0</v>
      </c>
      <c r="J733" s="41">
        <f>J734+J737+J740</f>
        <v>0</v>
      </c>
      <c r="K733" s="34" t="s">
        <v>189</v>
      </c>
      <c r="L733" s="30" t="s">
        <v>191</v>
      </c>
      <c r="M733" s="52" t="s">
        <v>744</v>
      </c>
      <c r="N733" s="55" t="s">
        <v>2585</v>
      </c>
      <c r="O733" s="33" t="s">
        <v>191</v>
      </c>
      <c r="P733" s="33" t="s">
        <v>1450</v>
      </c>
      <c r="Q733" s="35" t="s">
        <v>2044</v>
      </c>
      <c r="R733" s="47">
        <v>0</v>
      </c>
      <c r="S733" s="48">
        <v>0</v>
      </c>
      <c r="T733" s="48">
        <v>0</v>
      </c>
      <c r="U733" s="48" t="s">
        <v>2044</v>
      </c>
      <c r="V733" s="48" t="s">
        <v>2044</v>
      </c>
      <c r="W733" s="49" t="s">
        <v>1740</v>
      </c>
    </row>
    <row r="734" spans="1:23" ht="13.8">
      <c r="A734" s="32" t="s">
        <v>86</v>
      </c>
      <c r="B734" s="30">
        <v>100222</v>
      </c>
      <c r="C734" s="33" t="s">
        <v>126</v>
      </c>
      <c r="D734" s="33" t="s">
        <v>2048</v>
      </c>
      <c r="E734" s="33" t="s">
        <v>176</v>
      </c>
      <c r="F734" s="41">
        <f aca="true" t="shared" si="213" ref="F734:I734">F735+F736</f>
        <v>0</v>
      </c>
      <c r="G734" s="41">
        <f t="shared" si="213"/>
        <v>100000</v>
      </c>
      <c r="H734" s="41">
        <f t="shared" si="213"/>
        <v>0</v>
      </c>
      <c r="I734" s="41">
        <f t="shared" si="213"/>
        <v>0</v>
      </c>
      <c r="J734" s="41">
        <f>J735+J736</f>
        <v>0</v>
      </c>
      <c r="K734" s="34" t="s">
        <v>189</v>
      </c>
      <c r="L734" s="30" t="s">
        <v>190</v>
      </c>
      <c r="M734" s="52" t="s">
        <v>745</v>
      </c>
      <c r="N734" s="55" t="s">
        <v>2586</v>
      </c>
      <c r="O734" s="33" t="s">
        <v>190</v>
      </c>
      <c r="P734" s="33" t="s">
        <v>1450</v>
      </c>
      <c r="Q734" s="35" t="s">
        <v>2044</v>
      </c>
      <c r="R734" s="49">
        <f t="shared" si="194"/>
        <v>100000</v>
      </c>
      <c r="S734" s="48">
        <v>0</v>
      </c>
      <c r="T734" s="48">
        <v>334</v>
      </c>
      <c r="U734" s="48" t="s">
        <v>2044</v>
      </c>
      <c r="V734" s="48" t="s">
        <v>2044</v>
      </c>
      <c r="W734" s="49" t="s">
        <v>1742</v>
      </c>
    </row>
    <row r="735" spans="1:23" ht="13.8">
      <c r="A735" s="32" t="s">
        <v>86</v>
      </c>
      <c r="B735" s="30">
        <v>100222</v>
      </c>
      <c r="C735" s="33" t="s">
        <v>126</v>
      </c>
      <c r="D735" s="33" t="s">
        <v>2048</v>
      </c>
      <c r="E735" s="33" t="s">
        <v>176</v>
      </c>
      <c r="F735" s="41">
        <v>0</v>
      </c>
      <c r="G735" s="41">
        <v>0</v>
      </c>
      <c r="H735" s="41">
        <v>0</v>
      </c>
      <c r="I735" s="41">
        <v>0</v>
      </c>
      <c r="J735" s="41">
        <v>0</v>
      </c>
      <c r="K735" s="34" t="s">
        <v>189</v>
      </c>
      <c r="L735" s="30" t="s">
        <v>30</v>
      </c>
      <c r="M735" s="52" t="s">
        <v>746</v>
      </c>
      <c r="N735" s="55" t="s">
        <v>2587</v>
      </c>
      <c r="O735" s="33" t="s">
        <v>30</v>
      </c>
      <c r="P735" s="33" t="s">
        <v>1450</v>
      </c>
      <c r="Q735" s="35" t="s">
        <v>2044</v>
      </c>
      <c r="R735" s="49">
        <f t="shared" si="194"/>
        <v>0</v>
      </c>
      <c r="S735" s="48">
        <v>0</v>
      </c>
      <c r="T735" s="48">
        <v>3</v>
      </c>
      <c r="U735" s="48" t="s">
        <v>2044</v>
      </c>
      <c r="V735" s="48" t="s">
        <v>2044</v>
      </c>
      <c r="W735" s="49" t="s">
        <v>1742</v>
      </c>
    </row>
    <row r="736" spans="1:23" ht="13.8">
      <c r="A736" s="32" t="s">
        <v>87</v>
      </c>
      <c r="B736" s="30">
        <v>100222</v>
      </c>
      <c r="C736" s="33" t="s">
        <v>126</v>
      </c>
      <c r="D736" s="33" t="s">
        <v>2048</v>
      </c>
      <c r="E736" s="33" t="s">
        <v>176</v>
      </c>
      <c r="F736" s="41">
        <v>0</v>
      </c>
      <c r="G736" s="41">
        <v>100000</v>
      </c>
      <c r="H736" s="41">
        <v>0</v>
      </c>
      <c r="I736" s="41">
        <v>0</v>
      </c>
      <c r="J736" s="41">
        <v>0</v>
      </c>
      <c r="K736" s="34" t="s">
        <v>189</v>
      </c>
      <c r="L736" s="30" t="s">
        <v>30</v>
      </c>
      <c r="M736" s="52" t="s">
        <v>747</v>
      </c>
      <c r="N736" s="55" t="s">
        <v>2588</v>
      </c>
      <c r="O736" s="33" t="s">
        <v>30</v>
      </c>
      <c r="P736" s="33" t="s">
        <v>1450</v>
      </c>
      <c r="Q736" s="35" t="s">
        <v>2044</v>
      </c>
      <c r="R736" s="49">
        <f t="shared" si="194"/>
        <v>100000</v>
      </c>
      <c r="S736" s="48">
        <v>0</v>
      </c>
      <c r="T736" s="48">
        <v>2</v>
      </c>
      <c r="U736" s="48" t="s">
        <v>2044</v>
      </c>
      <c r="V736" s="48" t="s">
        <v>2044</v>
      </c>
      <c r="W736" s="49" t="s">
        <v>1742</v>
      </c>
    </row>
    <row r="737" spans="1:23" ht="13.8">
      <c r="A737" s="32" t="s">
        <v>86</v>
      </c>
      <c r="B737" s="30">
        <v>100222</v>
      </c>
      <c r="C737" s="33" t="s">
        <v>126</v>
      </c>
      <c r="D737" s="33" t="s">
        <v>2048</v>
      </c>
      <c r="E737" s="33" t="s">
        <v>176</v>
      </c>
      <c r="F737" s="41">
        <f aca="true" t="shared" si="214" ref="F737:I737">F738+F739</f>
        <v>0</v>
      </c>
      <c r="G737" s="41">
        <f t="shared" si="214"/>
        <v>1400000</v>
      </c>
      <c r="H737" s="41">
        <f t="shared" si="214"/>
        <v>0</v>
      </c>
      <c r="I737" s="41">
        <f t="shared" si="214"/>
        <v>0</v>
      </c>
      <c r="J737" s="41">
        <f>J738+J739</f>
        <v>0</v>
      </c>
      <c r="K737" s="34" t="s">
        <v>189</v>
      </c>
      <c r="L737" s="30" t="s">
        <v>190</v>
      </c>
      <c r="M737" s="52" t="s">
        <v>748</v>
      </c>
      <c r="N737" s="55" t="s">
        <v>2589</v>
      </c>
      <c r="O737" s="33" t="s">
        <v>190</v>
      </c>
      <c r="P737" s="33" t="s">
        <v>1450</v>
      </c>
      <c r="Q737" s="35" t="s">
        <v>2044</v>
      </c>
      <c r="R737" s="49">
        <f t="shared" si="194"/>
        <v>1400000</v>
      </c>
      <c r="S737" s="48">
        <v>0</v>
      </c>
      <c r="T737" s="48">
        <v>0</v>
      </c>
      <c r="U737" s="48" t="s">
        <v>2044</v>
      </c>
      <c r="V737" s="48" t="s">
        <v>2044</v>
      </c>
      <c r="W737" s="49" t="s">
        <v>1742</v>
      </c>
    </row>
    <row r="738" spans="1:23" ht="13.8">
      <c r="A738" s="32" t="s">
        <v>86</v>
      </c>
      <c r="B738" s="30">
        <v>100222</v>
      </c>
      <c r="C738" s="33" t="s">
        <v>126</v>
      </c>
      <c r="D738" s="33" t="s">
        <v>2048</v>
      </c>
      <c r="E738" s="33" t="s">
        <v>176</v>
      </c>
      <c r="F738" s="41">
        <v>0</v>
      </c>
      <c r="G738" s="41">
        <v>0</v>
      </c>
      <c r="H738" s="41">
        <v>0</v>
      </c>
      <c r="I738" s="41">
        <v>0</v>
      </c>
      <c r="J738" s="41">
        <v>0</v>
      </c>
      <c r="K738" s="34" t="s">
        <v>189</v>
      </c>
      <c r="L738" s="30" t="s">
        <v>30</v>
      </c>
      <c r="M738" s="52" t="s">
        <v>749</v>
      </c>
      <c r="N738" s="55" t="s">
        <v>2590</v>
      </c>
      <c r="O738" s="33" t="s">
        <v>30</v>
      </c>
      <c r="P738" s="33" t="s">
        <v>1450</v>
      </c>
      <c r="Q738" s="35" t="s">
        <v>2044</v>
      </c>
      <c r="R738" s="49">
        <f t="shared" si="194"/>
        <v>0</v>
      </c>
      <c r="S738" s="48">
        <v>0</v>
      </c>
      <c r="T738" s="48">
        <v>0</v>
      </c>
      <c r="U738" s="48" t="s">
        <v>2044</v>
      </c>
      <c r="V738" s="48" t="s">
        <v>2044</v>
      </c>
      <c r="W738" s="49" t="s">
        <v>1742</v>
      </c>
    </row>
    <row r="739" spans="1:23" ht="13.8">
      <c r="A739" s="32" t="s">
        <v>87</v>
      </c>
      <c r="B739" s="30">
        <v>100222</v>
      </c>
      <c r="C739" s="33" t="s">
        <v>126</v>
      </c>
      <c r="D739" s="33" t="s">
        <v>2048</v>
      </c>
      <c r="E739" s="33" t="s">
        <v>176</v>
      </c>
      <c r="F739" s="41">
        <v>0</v>
      </c>
      <c r="G739" s="41">
        <v>1400000</v>
      </c>
      <c r="H739" s="41">
        <v>0</v>
      </c>
      <c r="I739" s="41">
        <v>0</v>
      </c>
      <c r="J739" s="41">
        <v>0</v>
      </c>
      <c r="K739" s="34" t="s">
        <v>189</v>
      </c>
      <c r="L739" s="30" t="s">
        <v>30</v>
      </c>
      <c r="M739" s="52" t="s">
        <v>750</v>
      </c>
      <c r="N739" s="55" t="s">
        <v>2591</v>
      </c>
      <c r="O739" s="33" t="s">
        <v>30</v>
      </c>
      <c r="P739" s="33" t="s">
        <v>1450</v>
      </c>
      <c r="Q739" s="35" t="s">
        <v>2044</v>
      </c>
      <c r="R739" s="49">
        <f t="shared" si="194"/>
        <v>1400000</v>
      </c>
      <c r="S739" s="48">
        <v>0</v>
      </c>
      <c r="T739" s="48">
        <v>0</v>
      </c>
      <c r="U739" s="48" t="s">
        <v>2044</v>
      </c>
      <c r="V739" s="48" t="s">
        <v>2044</v>
      </c>
      <c r="W739" s="49" t="s">
        <v>1742</v>
      </c>
    </row>
    <row r="740" spans="1:23" ht="13.8">
      <c r="A740" s="32" t="s">
        <v>86</v>
      </c>
      <c r="B740" s="30">
        <v>100222</v>
      </c>
      <c r="C740" s="33" t="s">
        <v>126</v>
      </c>
      <c r="D740" s="33" t="s">
        <v>2048</v>
      </c>
      <c r="E740" s="33" t="s">
        <v>176</v>
      </c>
      <c r="F740" s="41">
        <f aca="true" t="shared" si="215" ref="F740:I740">F741+F742</f>
        <v>0</v>
      </c>
      <c r="G740" s="41">
        <f t="shared" si="215"/>
        <v>500000</v>
      </c>
      <c r="H740" s="41">
        <f t="shared" si="215"/>
        <v>0</v>
      </c>
      <c r="I740" s="41">
        <f t="shared" si="215"/>
        <v>0</v>
      </c>
      <c r="J740" s="41">
        <f>J741+J742</f>
        <v>0</v>
      </c>
      <c r="K740" s="34" t="s">
        <v>189</v>
      </c>
      <c r="L740" s="30" t="s">
        <v>190</v>
      </c>
      <c r="M740" s="52" t="s">
        <v>751</v>
      </c>
      <c r="N740" s="55" t="s">
        <v>2592</v>
      </c>
      <c r="O740" s="33" t="s">
        <v>190</v>
      </c>
      <c r="P740" s="33" t="s">
        <v>1450</v>
      </c>
      <c r="Q740" s="35" t="s">
        <v>2044</v>
      </c>
      <c r="R740" s="49">
        <f t="shared" si="194"/>
        <v>500000</v>
      </c>
      <c r="S740" s="48">
        <v>0</v>
      </c>
      <c r="T740" s="48">
        <v>760</v>
      </c>
      <c r="U740" s="48" t="s">
        <v>2044</v>
      </c>
      <c r="V740" s="48" t="s">
        <v>2044</v>
      </c>
      <c r="W740" s="49" t="s">
        <v>1742</v>
      </c>
    </row>
    <row r="741" spans="1:23" ht="13.8">
      <c r="A741" s="32" t="s">
        <v>86</v>
      </c>
      <c r="B741" s="30">
        <v>100222</v>
      </c>
      <c r="C741" s="33" t="s">
        <v>126</v>
      </c>
      <c r="D741" s="33" t="s">
        <v>2048</v>
      </c>
      <c r="E741" s="33" t="s">
        <v>176</v>
      </c>
      <c r="F741" s="41"/>
      <c r="G741" s="41">
        <v>0</v>
      </c>
      <c r="H741" s="41"/>
      <c r="I741" s="41"/>
      <c r="J741" s="41"/>
      <c r="K741" s="34" t="s">
        <v>189</v>
      </c>
      <c r="L741" s="30" t="s">
        <v>30</v>
      </c>
      <c r="M741" s="52" t="s">
        <v>752</v>
      </c>
      <c r="N741" s="55" t="s">
        <v>2593</v>
      </c>
      <c r="O741" s="33" t="s">
        <v>30</v>
      </c>
      <c r="P741" s="33" t="s">
        <v>1450</v>
      </c>
      <c r="Q741" s="35" t="s">
        <v>2044</v>
      </c>
      <c r="R741" s="49">
        <f t="shared" si="194"/>
        <v>0</v>
      </c>
      <c r="S741" s="48">
        <v>0</v>
      </c>
      <c r="T741" s="48">
        <v>1</v>
      </c>
      <c r="U741" s="48" t="s">
        <v>2044</v>
      </c>
      <c r="V741" s="48" t="s">
        <v>2044</v>
      </c>
      <c r="W741" s="49" t="s">
        <v>1742</v>
      </c>
    </row>
    <row r="742" spans="1:23" ht="13.8">
      <c r="A742" s="32" t="s">
        <v>87</v>
      </c>
      <c r="B742" s="30">
        <v>100222</v>
      </c>
      <c r="C742" s="33" t="s">
        <v>126</v>
      </c>
      <c r="D742" s="33" t="s">
        <v>2048</v>
      </c>
      <c r="E742" s="33" t="s">
        <v>176</v>
      </c>
      <c r="F742" s="41">
        <v>0</v>
      </c>
      <c r="G742" s="41">
        <v>500000</v>
      </c>
      <c r="H742" s="41">
        <v>0</v>
      </c>
      <c r="I742" s="41">
        <v>0</v>
      </c>
      <c r="J742" s="41">
        <v>0</v>
      </c>
      <c r="K742" s="34" t="s">
        <v>189</v>
      </c>
      <c r="L742" s="30" t="s">
        <v>30</v>
      </c>
      <c r="M742" s="52" t="s">
        <v>753</v>
      </c>
      <c r="N742" s="55" t="s">
        <v>2594</v>
      </c>
      <c r="O742" s="33" t="s">
        <v>30</v>
      </c>
      <c r="P742" s="33" t="s">
        <v>1450</v>
      </c>
      <c r="Q742" s="35" t="s">
        <v>2044</v>
      </c>
      <c r="R742" s="49">
        <f t="shared" si="194"/>
        <v>500000</v>
      </c>
      <c r="S742" s="48">
        <v>0</v>
      </c>
      <c r="T742" s="48">
        <v>31</v>
      </c>
      <c r="U742" s="48" t="s">
        <v>2044</v>
      </c>
      <c r="V742" s="48" t="s">
        <v>2044</v>
      </c>
      <c r="W742" s="49" t="s">
        <v>1742</v>
      </c>
    </row>
    <row r="743" spans="1:23" ht="13.8">
      <c r="A743" s="32" t="s">
        <v>86</v>
      </c>
      <c r="B743" s="30">
        <v>100223</v>
      </c>
      <c r="C743" s="33" t="s">
        <v>127</v>
      </c>
      <c r="D743" s="33" t="s">
        <v>2048</v>
      </c>
      <c r="E743" s="33" t="s">
        <v>176</v>
      </c>
      <c r="F743" s="41">
        <f>F744</f>
        <v>1190000</v>
      </c>
      <c r="G743" s="41">
        <f aca="true" t="shared" si="216" ref="G743:J743">G744</f>
        <v>1644032.4</v>
      </c>
      <c r="H743" s="41">
        <f t="shared" si="216"/>
        <v>873441.8200000001</v>
      </c>
      <c r="I743" s="41">
        <f t="shared" si="216"/>
        <v>873441.8200000001</v>
      </c>
      <c r="J743" s="41">
        <f t="shared" si="216"/>
        <v>873441.8200000001</v>
      </c>
      <c r="K743" s="34" t="s">
        <v>189</v>
      </c>
      <c r="L743" s="30" t="s">
        <v>27</v>
      </c>
      <c r="M743" s="52" t="s">
        <v>730</v>
      </c>
      <c r="N743" s="55" t="s">
        <v>730</v>
      </c>
      <c r="O743" s="33" t="s">
        <v>27</v>
      </c>
      <c r="P743" s="33" t="s">
        <v>1068</v>
      </c>
      <c r="Q743" s="35" t="s">
        <v>2044</v>
      </c>
      <c r="R743" s="47">
        <v>0</v>
      </c>
      <c r="S743" s="48">
        <v>0</v>
      </c>
      <c r="T743" s="48">
        <v>0</v>
      </c>
      <c r="U743" s="48" t="s">
        <v>2044</v>
      </c>
      <c r="V743" s="48" t="s">
        <v>2044</v>
      </c>
      <c r="W743" s="49" t="s">
        <v>1742</v>
      </c>
    </row>
    <row r="744" spans="1:23" ht="13.8">
      <c r="A744" s="32" t="s">
        <v>86</v>
      </c>
      <c r="B744" s="30">
        <v>100223</v>
      </c>
      <c r="C744" s="33" t="s">
        <v>127</v>
      </c>
      <c r="D744" s="33" t="s">
        <v>2048</v>
      </c>
      <c r="E744" s="33" t="s">
        <v>176</v>
      </c>
      <c r="F744" s="41">
        <f aca="true" t="shared" si="217" ref="F744:I744">F747+F751</f>
        <v>1190000</v>
      </c>
      <c r="G744" s="41">
        <f t="shared" si="217"/>
        <v>1644032.4</v>
      </c>
      <c r="H744" s="41">
        <f t="shared" si="217"/>
        <v>873441.8200000001</v>
      </c>
      <c r="I744" s="41">
        <f t="shared" si="217"/>
        <v>873441.8200000001</v>
      </c>
      <c r="J744" s="41">
        <f>J747+J751</f>
        <v>873441.8200000001</v>
      </c>
      <c r="K744" s="34" t="s">
        <v>189</v>
      </c>
      <c r="L744" s="30" t="s">
        <v>191</v>
      </c>
      <c r="M744" s="52" t="s">
        <v>754</v>
      </c>
      <c r="N744" s="55" t="s">
        <v>2595</v>
      </c>
      <c r="O744" s="33" t="s">
        <v>191</v>
      </c>
      <c r="P744" s="33" t="s">
        <v>1451</v>
      </c>
      <c r="Q744" s="35" t="s">
        <v>2044</v>
      </c>
      <c r="R744" s="47">
        <v>0</v>
      </c>
      <c r="S744" s="48">
        <v>0</v>
      </c>
      <c r="T744" s="48">
        <v>0</v>
      </c>
      <c r="U744" s="48" t="s">
        <v>2044</v>
      </c>
      <c r="V744" s="48" t="s">
        <v>2044</v>
      </c>
      <c r="W744" s="49" t="s">
        <v>1740</v>
      </c>
    </row>
    <row r="745" spans="1:23" ht="13.8">
      <c r="A745" s="32" t="s">
        <v>86</v>
      </c>
      <c r="B745" s="30">
        <v>100223</v>
      </c>
      <c r="C745" s="33" t="s">
        <v>127</v>
      </c>
      <c r="D745" s="33" t="s">
        <v>2048</v>
      </c>
      <c r="E745" s="33" t="s">
        <v>176</v>
      </c>
      <c r="F745" s="41">
        <v>0</v>
      </c>
      <c r="G745" s="41">
        <v>0</v>
      </c>
      <c r="H745" s="41">
        <v>0</v>
      </c>
      <c r="I745" s="41">
        <v>0</v>
      </c>
      <c r="J745" s="41">
        <v>0</v>
      </c>
      <c r="K745" s="34" t="s">
        <v>189</v>
      </c>
      <c r="L745" s="30" t="s">
        <v>190</v>
      </c>
      <c r="M745" s="52" t="s">
        <v>755</v>
      </c>
      <c r="N745" s="55" t="s">
        <v>2596</v>
      </c>
      <c r="O745" s="33" t="s">
        <v>190</v>
      </c>
      <c r="P745" s="33" t="s">
        <v>1452</v>
      </c>
      <c r="Q745" s="35" t="s">
        <v>2044</v>
      </c>
      <c r="R745" s="49">
        <f t="shared" si="194"/>
        <v>0</v>
      </c>
      <c r="S745" s="48">
        <v>0</v>
      </c>
      <c r="T745" s="48">
        <v>0.33</v>
      </c>
      <c r="U745" s="48" t="s">
        <v>2044</v>
      </c>
      <c r="V745" s="48" t="s">
        <v>2044</v>
      </c>
      <c r="W745" s="49" t="s">
        <v>1742</v>
      </c>
    </row>
    <row r="746" spans="1:23" ht="13.8">
      <c r="A746" s="32" t="s">
        <v>86</v>
      </c>
      <c r="B746" s="30">
        <v>100223</v>
      </c>
      <c r="C746" s="33" t="s">
        <v>127</v>
      </c>
      <c r="D746" s="33" t="s">
        <v>2048</v>
      </c>
      <c r="E746" s="33" t="s">
        <v>176</v>
      </c>
      <c r="F746" s="41">
        <v>0</v>
      </c>
      <c r="G746" s="41">
        <v>0</v>
      </c>
      <c r="H746" s="41">
        <v>0</v>
      </c>
      <c r="I746" s="41">
        <v>0</v>
      </c>
      <c r="J746" s="41">
        <v>0</v>
      </c>
      <c r="K746" s="34" t="s">
        <v>189</v>
      </c>
      <c r="L746" s="30" t="s">
        <v>30</v>
      </c>
      <c r="M746" s="52" t="s">
        <v>756</v>
      </c>
      <c r="N746" s="55" t="s">
        <v>2597</v>
      </c>
      <c r="O746" s="33" t="s">
        <v>30</v>
      </c>
      <c r="P746" s="33" t="s">
        <v>1453</v>
      </c>
      <c r="Q746" s="35" t="s">
        <v>2044</v>
      </c>
      <c r="R746" s="49">
        <f t="shared" si="194"/>
        <v>0</v>
      </c>
      <c r="S746" s="48">
        <v>0</v>
      </c>
      <c r="T746" s="48">
        <v>0.33</v>
      </c>
      <c r="U746" s="48" t="s">
        <v>2044</v>
      </c>
      <c r="V746" s="48" t="s">
        <v>2044</v>
      </c>
      <c r="W746" s="49" t="s">
        <v>1740</v>
      </c>
    </row>
    <row r="747" spans="1:23" ht="13.8">
      <c r="A747" s="32" t="s">
        <v>86</v>
      </c>
      <c r="B747" s="30">
        <v>100223</v>
      </c>
      <c r="C747" s="33" t="s">
        <v>127</v>
      </c>
      <c r="D747" s="33" t="s">
        <v>2048</v>
      </c>
      <c r="E747" s="33" t="s">
        <v>176</v>
      </c>
      <c r="F747" s="41">
        <f aca="true" t="shared" si="218" ref="F747:I747">F748+F749+F750</f>
        <v>940000</v>
      </c>
      <c r="G747" s="41">
        <f t="shared" si="218"/>
        <v>1210000</v>
      </c>
      <c r="H747" s="41">
        <f t="shared" si="218"/>
        <v>715799.88</v>
      </c>
      <c r="I747" s="41">
        <f t="shared" si="218"/>
        <v>715799.88</v>
      </c>
      <c r="J747" s="41">
        <f>J748+J749+J750</f>
        <v>715799.88</v>
      </c>
      <c r="K747" s="34" t="s">
        <v>189</v>
      </c>
      <c r="L747" s="30" t="s">
        <v>190</v>
      </c>
      <c r="M747" s="52" t="s">
        <v>757</v>
      </c>
      <c r="N747" s="55" t="s">
        <v>2598</v>
      </c>
      <c r="O747" s="33" t="s">
        <v>190</v>
      </c>
      <c r="P747" s="33" t="s">
        <v>1454</v>
      </c>
      <c r="Q747" s="35" t="s">
        <v>2044</v>
      </c>
      <c r="R747" s="49">
        <f t="shared" si="194"/>
        <v>4297399.64</v>
      </c>
      <c r="S747" s="48">
        <v>0</v>
      </c>
      <c r="T747" s="48">
        <v>0</v>
      </c>
      <c r="U747" s="48" t="s">
        <v>2044</v>
      </c>
      <c r="V747" s="48" t="s">
        <v>2044</v>
      </c>
      <c r="W747" s="49" t="s">
        <v>1740</v>
      </c>
    </row>
    <row r="748" spans="1:23" ht="13.8">
      <c r="A748" s="32" t="s">
        <v>87</v>
      </c>
      <c r="B748" s="30">
        <v>100223</v>
      </c>
      <c r="C748" s="33" t="s">
        <v>127</v>
      </c>
      <c r="D748" s="33" t="s">
        <v>2048</v>
      </c>
      <c r="E748" s="33" t="s">
        <v>176</v>
      </c>
      <c r="F748" s="41">
        <v>940000</v>
      </c>
      <c r="G748" s="41">
        <v>940000</v>
      </c>
      <c r="H748" s="41">
        <v>655799.88</v>
      </c>
      <c r="I748" s="41">
        <v>655799.88</v>
      </c>
      <c r="J748" s="41">
        <v>655799.88</v>
      </c>
      <c r="K748" s="34" t="s">
        <v>189</v>
      </c>
      <c r="L748" s="30" t="s">
        <v>30</v>
      </c>
      <c r="M748" s="52" t="s">
        <v>758</v>
      </c>
      <c r="N748" s="55" t="s">
        <v>2599</v>
      </c>
      <c r="O748" s="33" t="s">
        <v>30</v>
      </c>
      <c r="P748" s="33" t="s">
        <v>1455</v>
      </c>
      <c r="Q748" s="35" t="s">
        <v>2044</v>
      </c>
      <c r="R748" s="49">
        <f t="shared" si="194"/>
        <v>3847399.6399999997</v>
      </c>
      <c r="S748" s="48">
        <v>0</v>
      </c>
      <c r="T748" s="48">
        <v>0</v>
      </c>
      <c r="U748" s="48" t="s">
        <v>2044</v>
      </c>
      <c r="V748" s="48" t="s">
        <v>2044</v>
      </c>
      <c r="W748" s="49" t="s">
        <v>1742</v>
      </c>
    </row>
    <row r="749" spans="1:23" ht="13.8">
      <c r="A749" s="32" t="s">
        <v>87</v>
      </c>
      <c r="B749" s="30">
        <v>100223</v>
      </c>
      <c r="C749" s="33" t="s">
        <v>127</v>
      </c>
      <c r="D749" s="33" t="s">
        <v>2048</v>
      </c>
      <c r="E749" s="33" t="s">
        <v>176</v>
      </c>
      <c r="F749" s="41">
        <v>0</v>
      </c>
      <c r="G749" s="41">
        <v>270000</v>
      </c>
      <c r="H749" s="41">
        <v>60000</v>
      </c>
      <c r="I749" s="41">
        <v>60000</v>
      </c>
      <c r="J749" s="41">
        <v>60000</v>
      </c>
      <c r="K749" s="34" t="s">
        <v>189</v>
      </c>
      <c r="L749" s="30" t="s">
        <v>30</v>
      </c>
      <c r="M749" s="52" t="s">
        <v>759</v>
      </c>
      <c r="N749" s="55" t="s">
        <v>2600</v>
      </c>
      <c r="O749" s="33" t="s">
        <v>30</v>
      </c>
      <c r="P749" s="33" t="s">
        <v>1456</v>
      </c>
      <c r="Q749" s="35" t="s">
        <v>2044</v>
      </c>
      <c r="R749" s="49">
        <f aca="true" t="shared" si="219" ref="R749:R813">SUM(F749:K749)</f>
        <v>450000</v>
      </c>
      <c r="S749" s="48">
        <v>0</v>
      </c>
      <c r="T749" s="48">
        <v>0</v>
      </c>
      <c r="U749" s="48" t="s">
        <v>2044</v>
      </c>
      <c r="V749" s="48" t="s">
        <v>2044</v>
      </c>
      <c r="W749" s="49" t="s">
        <v>1742</v>
      </c>
    </row>
    <row r="750" spans="1:23" ht="13.8">
      <c r="A750" s="32" t="s">
        <v>86</v>
      </c>
      <c r="B750" s="30">
        <v>100223</v>
      </c>
      <c r="C750" s="33" t="s">
        <v>127</v>
      </c>
      <c r="D750" s="33" t="s">
        <v>2048</v>
      </c>
      <c r="E750" s="33" t="s">
        <v>176</v>
      </c>
      <c r="F750" s="41">
        <v>0</v>
      </c>
      <c r="G750" s="41">
        <v>0</v>
      </c>
      <c r="H750" s="41">
        <v>0</v>
      </c>
      <c r="I750" s="41">
        <v>0</v>
      </c>
      <c r="J750" s="41">
        <v>0</v>
      </c>
      <c r="K750" s="34" t="s">
        <v>189</v>
      </c>
      <c r="L750" s="30" t="s">
        <v>30</v>
      </c>
      <c r="M750" s="52" t="s">
        <v>1797</v>
      </c>
      <c r="N750" s="55" t="s">
        <v>2601</v>
      </c>
      <c r="O750" s="33" t="s">
        <v>30</v>
      </c>
      <c r="P750" s="33" t="s">
        <v>1946</v>
      </c>
      <c r="Q750" s="35" t="s">
        <v>2044</v>
      </c>
      <c r="R750" s="49">
        <f t="shared" si="219"/>
        <v>0</v>
      </c>
      <c r="S750" s="48">
        <v>0</v>
      </c>
      <c r="T750" s="48">
        <v>1</v>
      </c>
      <c r="U750" s="48" t="s">
        <v>2044</v>
      </c>
      <c r="V750" s="48" t="s">
        <v>2044</v>
      </c>
      <c r="W750" s="49" t="s">
        <v>1742</v>
      </c>
    </row>
    <row r="751" spans="1:23" ht="13.8">
      <c r="A751" s="32" t="s">
        <v>86</v>
      </c>
      <c r="B751" s="30">
        <v>100223</v>
      </c>
      <c r="C751" s="33" t="s">
        <v>127</v>
      </c>
      <c r="D751" s="33" t="s">
        <v>2048</v>
      </c>
      <c r="E751" s="33" t="s">
        <v>176</v>
      </c>
      <c r="F751" s="41">
        <f aca="true" t="shared" si="220" ref="F751:I751">F752+F753</f>
        <v>250000</v>
      </c>
      <c r="G751" s="41">
        <f t="shared" si="220"/>
        <v>434032.4</v>
      </c>
      <c r="H751" s="41">
        <f t="shared" si="220"/>
        <v>157641.94</v>
      </c>
      <c r="I751" s="41">
        <f t="shared" si="220"/>
        <v>157641.94</v>
      </c>
      <c r="J751" s="41">
        <f>J752+J753</f>
        <v>157641.94</v>
      </c>
      <c r="K751" s="34" t="s">
        <v>189</v>
      </c>
      <c r="L751" s="30" t="s">
        <v>190</v>
      </c>
      <c r="M751" s="52" t="s">
        <v>760</v>
      </c>
      <c r="N751" s="55" t="s">
        <v>2602</v>
      </c>
      <c r="O751" s="33" t="s">
        <v>190</v>
      </c>
      <c r="P751" s="33" t="s">
        <v>1457</v>
      </c>
      <c r="Q751" s="35" t="s">
        <v>2044</v>
      </c>
      <c r="R751" s="49">
        <f t="shared" si="219"/>
        <v>1156958.22</v>
      </c>
      <c r="S751" s="48">
        <v>0</v>
      </c>
      <c r="T751" s="48">
        <v>0</v>
      </c>
      <c r="U751" s="48" t="s">
        <v>2044</v>
      </c>
      <c r="V751" s="48" t="s">
        <v>2044</v>
      </c>
      <c r="W751" s="49" t="s">
        <v>1742</v>
      </c>
    </row>
    <row r="752" spans="1:23" ht="13.8">
      <c r="A752" s="32" t="s">
        <v>87</v>
      </c>
      <c r="B752" s="30">
        <v>100223</v>
      </c>
      <c r="C752" s="33" t="s">
        <v>127</v>
      </c>
      <c r="D752" s="33" t="s">
        <v>2048</v>
      </c>
      <c r="E752" s="33" t="s">
        <v>176</v>
      </c>
      <c r="F752" s="41">
        <v>250000</v>
      </c>
      <c r="G752" s="41">
        <v>250000</v>
      </c>
      <c r="H752" s="41">
        <v>48609.54</v>
      </c>
      <c r="I752" s="41">
        <v>48609.54</v>
      </c>
      <c r="J752" s="41">
        <v>48609.54</v>
      </c>
      <c r="K752" s="34" t="s">
        <v>189</v>
      </c>
      <c r="L752" s="30" t="s">
        <v>30</v>
      </c>
      <c r="M752" s="52" t="s">
        <v>761</v>
      </c>
      <c r="N752" s="55" t="s">
        <v>2599</v>
      </c>
      <c r="O752" s="33" t="s">
        <v>30</v>
      </c>
      <c r="P752" s="33" t="s">
        <v>1458</v>
      </c>
      <c r="Q752" s="35" t="s">
        <v>2044</v>
      </c>
      <c r="R752" s="49">
        <f t="shared" si="219"/>
        <v>645828.6200000001</v>
      </c>
      <c r="S752" s="48">
        <v>0</v>
      </c>
      <c r="T752" s="48">
        <v>0</v>
      </c>
      <c r="U752" s="48" t="s">
        <v>2044</v>
      </c>
      <c r="V752" s="48" t="s">
        <v>2044</v>
      </c>
      <c r="W752" s="49" t="s">
        <v>1742</v>
      </c>
    </row>
    <row r="753" spans="1:23" ht="13.8">
      <c r="A753" s="32" t="s">
        <v>87</v>
      </c>
      <c r="B753" s="30">
        <v>100223</v>
      </c>
      <c r="C753" s="33" t="s">
        <v>127</v>
      </c>
      <c r="D753" s="33" t="s">
        <v>2048</v>
      </c>
      <c r="E753" s="33" t="s">
        <v>176</v>
      </c>
      <c r="F753" s="41">
        <v>0</v>
      </c>
      <c r="G753" s="41">
        <v>184032.4</v>
      </c>
      <c r="H753" s="41">
        <v>109032.4</v>
      </c>
      <c r="I753" s="41">
        <v>109032.4</v>
      </c>
      <c r="J753" s="41">
        <v>109032.4</v>
      </c>
      <c r="K753" s="34" t="s">
        <v>189</v>
      </c>
      <c r="L753" s="30" t="s">
        <v>30</v>
      </c>
      <c r="M753" s="52" t="s">
        <v>762</v>
      </c>
      <c r="N753" s="55" t="s">
        <v>2603</v>
      </c>
      <c r="O753" s="33" t="s">
        <v>30</v>
      </c>
      <c r="P753" s="33" t="s">
        <v>1459</v>
      </c>
      <c r="Q753" s="35" t="s">
        <v>2044</v>
      </c>
      <c r="R753" s="49">
        <f t="shared" si="219"/>
        <v>511129.6</v>
      </c>
      <c r="S753" s="48">
        <v>0</v>
      </c>
      <c r="T753" s="48">
        <v>0</v>
      </c>
      <c r="U753" s="48" t="s">
        <v>2044</v>
      </c>
      <c r="V753" s="48" t="s">
        <v>2044</v>
      </c>
      <c r="W753" s="49" t="s">
        <v>1742</v>
      </c>
    </row>
    <row r="754" spans="1:23" ht="13.8">
      <c r="A754" s="32" t="s">
        <v>86</v>
      </c>
      <c r="B754" s="30">
        <v>100223</v>
      </c>
      <c r="C754" s="33" t="s">
        <v>127</v>
      </c>
      <c r="D754" s="33" t="s">
        <v>2048</v>
      </c>
      <c r="E754" s="33" t="s">
        <v>176</v>
      </c>
      <c r="F754" s="41">
        <v>0</v>
      </c>
      <c r="G754" s="41">
        <v>0</v>
      </c>
      <c r="H754" s="41">
        <v>0</v>
      </c>
      <c r="I754" s="41">
        <v>0</v>
      </c>
      <c r="J754" s="41">
        <v>0</v>
      </c>
      <c r="K754" s="34" t="s">
        <v>189</v>
      </c>
      <c r="L754" s="30" t="s">
        <v>30</v>
      </c>
      <c r="M754" s="52" t="s">
        <v>1798</v>
      </c>
      <c r="N754" s="55" t="s">
        <v>2601</v>
      </c>
      <c r="O754" s="33" t="s">
        <v>30</v>
      </c>
      <c r="P754" s="33" t="s">
        <v>1946</v>
      </c>
      <c r="Q754" s="35" t="s">
        <v>2044</v>
      </c>
      <c r="R754" s="49">
        <f t="shared" si="219"/>
        <v>0</v>
      </c>
      <c r="S754" s="48">
        <v>0</v>
      </c>
      <c r="T754" s="48">
        <v>1</v>
      </c>
      <c r="U754" s="48" t="s">
        <v>2044</v>
      </c>
      <c r="V754" s="48" t="s">
        <v>2044</v>
      </c>
      <c r="W754" s="49" t="s">
        <v>1742</v>
      </c>
    </row>
    <row r="755" spans="1:23" ht="13.8">
      <c r="A755" s="32" t="s">
        <v>86</v>
      </c>
      <c r="B755" s="30">
        <v>100223</v>
      </c>
      <c r="C755" s="33" t="s">
        <v>127</v>
      </c>
      <c r="D755" s="33" t="s">
        <v>2048</v>
      </c>
      <c r="E755" s="33" t="s">
        <v>176</v>
      </c>
      <c r="F755" s="41">
        <v>0</v>
      </c>
      <c r="G755" s="41">
        <v>0</v>
      </c>
      <c r="H755" s="41">
        <v>0</v>
      </c>
      <c r="I755" s="41">
        <v>0</v>
      </c>
      <c r="J755" s="41">
        <v>0</v>
      </c>
      <c r="K755" s="34" t="s">
        <v>189</v>
      </c>
      <c r="L755" s="30" t="s">
        <v>30</v>
      </c>
      <c r="M755" s="52" t="s">
        <v>1799</v>
      </c>
      <c r="N755" s="55" t="s">
        <v>2601</v>
      </c>
      <c r="O755" s="33" t="s">
        <v>30</v>
      </c>
      <c r="P755" s="33" t="s">
        <v>1946</v>
      </c>
      <c r="Q755" s="35" t="s">
        <v>2044</v>
      </c>
      <c r="R755" s="49">
        <f t="shared" si="219"/>
        <v>0</v>
      </c>
      <c r="S755" s="48">
        <v>0</v>
      </c>
      <c r="T755" s="48">
        <v>0</v>
      </c>
      <c r="U755" s="48" t="s">
        <v>2044</v>
      </c>
      <c r="V755" s="48" t="s">
        <v>2044</v>
      </c>
      <c r="W755" s="49" t="s">
        <v>1742</v>
      </c>
    </row>
    <row r="756" spans="1:23" ht="13.8">
      <c r="A756" s="32" t="s">
        <v>86</v>
      </c>
      <c r="B756" s="30">
        <v>100224</v>
      </c>
      <c r="C756" s="33" t="s">
        <v>128</v>
      </c>
      <c r="D756" s="33" t="s">
        <v>2048</v>
      </c>
      <c r="E756" s="33" t="s">
        <v>161</v>
      </c>
      <c r="F756" s="41">
        <f>F757</f>
        <v>4400000</v>
      </c>
      <c r="G756" s="41">
        <f aca="true" t="shared" si="221" ref="G756:J756">G757</f>
        <v>56544383.13</v>
      </c>
      <c r="H756" s="41">
        <f t="shared" si="221"/>
        <v>36499110.36</v>
      </c>
      <c r="I756" s="41">
        <f t="shared" si="221"/>
        <v>36499110.36</v>
      </c>
      <c r="J756" s="41">
        <f t="shared" si="221"/>
        <v>36499110.36</v>
      </c>
      <c r="K756" s="34" t="s">
        <v>189</v>
      </c>
      <c r="L756" s="30" t="s">
        <v>27</v>
      </c>
      <c r="M756" s="52" t="s">
        <v>763</v>
      </c>
      <c r="N756" s="55" t="s">
        <v>763</v>
      </c>
      <c r="O756" s="33" t="s">
        <v>27</v>
      </c>
      <c r="P756" s="33" t="s">
        <v>1460</v>
      </c>
      <c r="Q756" s="35" t="s">
        <v>2044</v>
      </c>
      <c r="R756" s="47">
        <v>0</v>
      </c>
      <c r="S756" s="48">
        <v>0</v>
      </c>
      <c r="T756" s="48">
        <v>0</v>
      </c>
      <c r="U756" s="48" t="s">
        <v>2044</v>
      </c>
      <c r="V756" s="48" t="s">
        <v>2044</v>
      </c>
      <c r="W756" s="49" t="s">
        <v>1740</v>
      </c>
    </row>
    <row r="757" spans="1:23" ht="13.8">
      <c r="A757" s="32" t="s">
        <v>86</v>
      </c>
      <c r="B757" s="30">
        <v>100224</v>
      </c>
      <c r="C757" s="33" t="s">
        <v>128</v>
      </c>
      <c r="D757" s="33" t="s">
        <v>2048</v>
      </c>
      <c r="E757" s="33" t="s">
        <v>161</v>
      </c>
      <c r="F757" s="41">
        <f>F758+F777+F790+F798+F808+F810+F800</f>
        <v>4400000</v>
      </c>
      <c r="G757" s="41">
        <f>G758+G777+G790+G798+G808+G810+G800</f>
        <v>56544383.13</v>
      </c>
      <c r="H757" s="41">
        <f>H758+H777+H790+H798+H808+H810+H800</f>
        <v>36499110.36</v>
      </c>
      <c r="I757" s="41">
        <f>I758+I777+I790+I798+I808+I810+I800</f>
        <v>36499110.36</v>
      </c>
      <c r="J757" s="41">
        <f>J758+J777+J790+J798+J808+J810+J800</f>
        <v>36499110.36</v>
      </c>
      <c r="K757" s="34" t="s">
        <v>189</v>
      </c>
      <c r="L757" s="30" t="s">
        <v>191</v>
      </c>
      <c r="M757" s="52" t="s">
        <v>763</v>
      </c>
      <c r="N757" s="55" t="s">
        <v>763</v>
      </c>
      <c r="O757" s="33" t="s">
        <v>191</v>
      </c>
      <c r="P757" s="33" t="s">
        <v>1460</v>
      </c>
      <c r="Q757" s="35" t="s">
        <v>2044</v>
      </c>
      <c r="R757" s="47">
        <v>0</v>
      </c>
      <c r="S757" s="48">
        <v>0</v>
      </c>
      <c r="T757" s="48">
        <v>0</v>
      </c>
      <c r="U757" s="48" t="s">
        <v>2044</v>
      </c>
      <c r="V757" s="48" t="s">
        <v>2044</v>
      </c>
      <c r="W757" s="49" t="s">
        <v>1740</v>
      </c>
    </row>
    <row r="758" spans="1:23" ht="13.8">
      <c r="A758" s="32" t="s">
        <v>86</v>
      </c>
      <c r="B758" s="30">
        <v>100224</v>
      </c>
      <c r="C758" s="33" t="s">
        <v>128</v>
      </c>
      <c r="D758" s="33" t="s">
        <v>2048</v>
      </c>
      <c r="E758" s="33" t="s">
        <v>161</v>
      </c>
      <c r="F758" s="41">
        <f aca="true" t="shared" si="222" ref="F758:G758">SUM(F759:F776)</f>
        <v>900000</v>
      </c>
      <c r="G758" s="41">
        <f t="shared" si="222"/>
        <v>2942568</v>
      </c>
      <c r="H758" s="41">
        <f>SUM(H759:H776)</f>
        <v>2542568</v>
      </c>
      <c r="I758" s="41">
        <f>SUM(I759:I776)</f>
        <v>2542568</v>
      </c>
      <c r="J758" s="41">
        <f>SUM(J759:J776)</f>
        <v>2542568</v>
      </c>
      <c r="K758" s="34" t="s">
        <v>189</v>
      </c>
      <c r="L758" s="30" t="s">
        <v>190</v>
      </c>
      <c r="M758" s="52" t="s">
        <v>764</v>
      </c>
      <c r="N758" s="55" t="s">
        <v>2604</v>
      </c>
      <c r="O758" s="33" t="s">
        <v>190</v>
      </c>
      <c r="P758" s="33" t="s">
        <v>1461</v>
      </c>
      <c r="Q758" s="35" t="s">
        <v>2044</v>
      </c>
      <c r="R758" s="49">
        <f t="shared" si="219"/>
        <v>11470272</v>
      </c>
      <c r="S758" s="48">
        <v>32.11</v>
      </c>
      <c r="T758" s="48">
        <v>24.04</v>
      </c>
      <c r="U758" s="48" t="s">
        <v>2044</v>
      </c>
      <c r="V758" s="48" t="s">
        <v>2044</v>
      </c>
      <c r="W758" s="49" t="s">
        <v>1740</v>
      </c>
    </row>
    <row r="759" spans="1:23" ht="13.8">
      <c r="A759" s="32" t="s">
        <v>86</v>
      </c>
      <c r="B759" s="30">
        <v>100224</v>
      </c>
      <c r="C759" s="33" t="s">
        <v>128</v>
      </c>
      <c r="D759" s="33" t="s">
        <v>2048</v>
      </c>
      <c r="E759" s="33" t="s">
        <v>161</v>
      </c>
      <c r="F759" s="41">
        <v>0</v>
      </c>
      <c r="G759" s="41">
        <v>0</v>
      </c>
      <c r="H759" s="41">
        <v>0</v>
      </c>
      <c r="I759" s="41">
        <v>0</v>
      </c>
      <c r="J759" s="41">
        <v>0</v>
      </c>
      <c r="K759" s="34" t="s">
        <v>189</v>
      </c>
      <c r="L759" s="30" t="s">
        <v>30</v>
      </c>
      <c r="M759" s="52" t="s">
        <v>765</v>
      </c>
      <c r="N759" s="55" t="s">
        <v>2605</v>
      </c>
      <c r="O759" s="33" t="s">
        <v>30</v>
      </c>
      <c r="P759" s="33" t="s">
        <v>1462</v>
      </c>
      <c r="Q759" s="35" t="s">
        <v>2044</v>
      </c>
      <c r="R759" s="49">
        <f t="shared" si="219"/>
        <v>0</v>
      </c>
      <c r="S759" s="48">
        <v>0</v>
      </c>
      <c r="T759" s="48">
        <v>0</v>
      </c>
      <c r="U759" s="48" t="s">
        <v>2044</v>
      </c>
      <c r="V759" s="48" t="s">
        <v>2044</v>
      </c>
      <c r="W759" s="49" t="s">
        <v>1740</v>
      </c>
    </row>
    <row r="760" spans="1:23" ht="13.8">
      <c r="A760" s="32" t="s">
        <v>87</v>
      </c>
      <c r="B760" s="30">
        <v>100224</v>
      </c>
      <c r="C760" s="33" t="s">
        <v>128</v>
      </c>
      <c r="D760" s="33" t="s">
        <v>2048</v>
      </c>
      <c r="E760" s="33" t="s">
        <v>161</v>
      </c>
      <c r="F760" s="41">
        <v>750000</v>
      </c>
      <c r="G760" s="41">
        <v>750000</v>
      </c>
      <c r="H760" s="41">
        <v>750000</v>
      </c>
      <c r="I760" s="41">
        <v>750000</v>
      </c>
      <c r="J760" s="41">
        <v>750000</v>
      </c>
      <c r="K760" s="34" t="s">
        <v>189</v>
      </c>
      <c r="L760" s="30" t="s">
        <v>30</v>
      </c>
      <c r="M760" s="52" t="s">
        <v>766</v>
      </c>
      <c r="N760" s="55" t="s">
        <v>2606</v>
      </c>
      <c r="O760" s="33" t="s">
        <v>30</v>
      </c>
      <c r="P760" s="33" t="s">
        <v>1463</v>
      </c>
      <c r="Q760" s="35" t="s">
        <v>2044</v>
      </c>
      <c r="R760" s="49">
        <f t="shared" si="219"/>
        <v>3750000</v>
      </c>
      <c r="S760" s="48">
        <v>0</v>
      </c>
      <c r="T760" s="48">
        <v>0</v>
      </c>
      <c r="U760" s="48" t="s">
        <v>2044</v>
      </c>
      <c r="V760" s="48" t="s">
        <v>2044</v>
      </c>
      <c r="W760" s="49" t="s">
        <v>1740</v>
      </c>
    </row>
    <row r="761" spans="1:23" ht="13.8">
      <c r="A761" s="32" t="s">
        <v>86</v>
      </c>
      <c r="B761" s="30">
        <v>100224</v>
      </c>
      <c r="C761" s="33" t="s">
        <v>128</v>
      </c>
      <c r="D761" s="33" t="s">
        <v>2048</v>
      </c>
      <c r="E761" s="33" t="s">
        <v>161</v>
      </c>
      <c r="F761" s="41">
        <v>0</v>
      </c>
      <c r="G761" s="41">
        <v>0</v>
      </c>
      <c r="H761" s="41">
        <v>0</v>
      </c>
      <c r="I761" s="41">
        <v>0</v>
      </c>
      <c r="J761" s="41">
        <v>0</v>
      </c>
      <c r="K761" s="34" t="s">
        <v>189</v>
      </c>
      <c r="L761" s="30" t="s">
        <v>30</v>
      </c>
      <c r="M761" s="52" t="s">
        <v>767</v>
      </c>
      <c r="N761" s="55" t="s">
        <v>2607</v>
      </c>
      <c r="O761" s="33" t="s">
        <v>30</v>
      </c>
      <c r="P761" s="33" t="s">
        <v>1464</v>
      </c>
      <c r="Q761" s="35" t="s">
        <v>2044</v>
      </c>
      <c r="R761" s="49">
        <f t="shared" si="219"/>
        <v>0</v>
      </c>
      <c r="S761" s="48">
        <v>0</v>
      </c>
      <c r="T761" s="48">
        <v>0</v>
      </c>
      <c r="U761" s="48" t="s">
        <v>2044</v>
      </c>
      <c r="V761" s="48" t="s">
        <v>2044</v>
      </c>
      <c r="W761" s="49" t="s">
        <v>1740</v>
      </c>
    </row>
    <row r="762" spans="1:23" ht="13.8">
      <c r="A762" s="32" t="s">
        <v>86</v>
      </c>
      <c r="B762" s="30">
        <v>100224</v>
      </c>
      <c r="C762" s="33" t="s">
        <v>128</v>
      </c>
      <c r="D762" s="33" t="s">
        <v>2048</v>
      </c>
      <c r="E762" s="33" t="s">
        <v>161</v>
      </c>
      <c r="F762" s="41">
        <v>0</v>
      </c>
      <c r="G762" s="41">
        <v>0</v>
      </c>
      <c r="H762" s="41">
        <v>0</v>
      </c>
      <c r="I762" s="41">
        <v>0</v>
      </c>
      <c r="J762" s="41">
        <v>0</v>
      </c>
      <c r="K762" s="34" t="s">
        <v>189</v>
      </c>
      <c r="L762" s="30" t="s">
        <v>30</v>
      </c>
      <c r="M762" s="52" t="s">
        <v>768</v>
      </c>
      <c r="N762" s="55" t="s">
        <v>2608</v>
      </c>
      <c r="O762" s="33" t="s">
        <v>30</v>
      </c>
      <c r="P762" s="33" t="s">
        <v>1465</v>
      </c>
      <c r="Q762" s="35" t="s">
        <v>2044</v>
      </c>
      <c r="R762" s="49">
        <f t="shared" si="219"/>
        <v>0</v>
      </c>
      <c r="S762" s="48">
        <v>100</v>
      </c>
      <c r="T762" s="48">
        <v>100</v>
      </c>
      <c r="U762" s="48" t="s">
        <v>2044</v>
      </c>
      <c r="V762" s="48" t="s">
        <v>2044</v>
      </c>
      <c r="W762" s="49" t="s">
        <v>1740</v>
      </c>
    </row>
    <row r="763" spans="1:23" ht="13.8">
      <c r="A763" s="32" t="s">
        <v>86</v>
      </c>
      <c r="B763" s="30">
        <v>100224</v>
      </c>
      <c r="C763" s="33" t="s">
        <v>128</v>
      </c>
      <c r="D763" s="33" t="s">
        <v>2048</v>
      </c>
      <c r="E763" s="33" t="s">
        <v>161</v>
      </c>
      <c r="F763" s="41">
        <v>0</v>
      </c>
      <c r="G763" s="41">
        <v>0</v>
      </c>
      <c r="H763" s="41">
        <v>0</v>
      </c>
      <c r="I763" s="41">
        <v>0</v>
      </c>
      <c r="J763" s="41">
        <v>0</v>
      </c>
      <c r="K763" s="34" t="s">
        <v>189</v>
      </c>
      <c r="L763" s="30" t="s">
        <v>30</v>
      </c>
      <c r="M763" s="52" t="s">
        <v>769</v>
      </c>
      <c r="N763" s="55" t="s">
        <v>2609</v>
      </c>
      <c r="O763" s="33" t="s">
        <v>30</v>
      </c>
      <c r="P763" s="33" t="s">
        <v>1466</v>
      </c>
      <c r="Q763" s="35" t="s">
        <v>2044</v>
      </c>
      <c r="R763" s="49">
        <f t="shared" si="219"/>
        <v>0</v>
      </c>
      <c r="S763" s="48">
        <v>60</v>
      </c>
      <c r="T763" s="48">
        <v>0</v>
      </c>
      <c r="U763" s="48" t="s">
        <v>2044</v>
      </c>
      <c r="V763" s="48" t="s">
        <v>2044</v>
      </c>
      <c r="W763" s="49" t="s">
        <v>1740</v>
      </c>
    </row>
    <row r="764" spans="1:23" ht="13.8">
      <c r="A764" s="32" t="s">
        <v>86</v>
      </c>
      <c r="B764" s="30">
        <v>100224</v>
      </c>
      <c r="C764" s="33" t="s">
        <v>128</v>
      </c>
      <c r="D764" s="33" t="s">
        <v>2048</v>
      </c>
      <c r="E764" s="33" t="s">
        <v>161</v>
      </c>
      <c r="F764" s="41">
        <v>0</v>
      </c>
      <c r="G764" s="41">
        <v>0</v>
      </c>
      <c r="H764" s="41">
        <v>0</v>
      </c>
      <c r="I764" s="41">
        <v>0</v>
      </c>
      <c r="J764" s="41">
        <v>0</v>
      </c>
      <c r="K764" s="34" t="s">
        <v>189</v>
      </c>
      <c r="L764" s="30" t="s">
        <v>30</v>
      </c>
      <c r="M764" s="52" t="s">
        <v>770</v>
      </c>
      <c r="N764" s="55" t="s">
        <v>770</v>
      </c>
      <c r="O764" s="33" t="s">
        <v>30</v>
      </c>
      <c r="P764" s="33" t="s">
        <v>1467</v>
      </c>
      <c r="Q764" s="35" t="s">
        <v>2044</v>
      </c>
      <c r="R764" s="49">
        <f t="shared" si="219"/>
        <v>0</v>
      </c>
      <c r="S764" s="48">
        <v>41.22</v>
      </c>
      <c r="T764" s="48">
        <v>41.230000000000004</v>
      </c>
      <c r="U764" s="48" t="s">
        <v>2044</v>
      </c>
      <c r="V764" s="48" t="s">
        <v>2044</v>
      </c>
      <c r="W764" s="49" t="s">
        <v>1740</v>
      </c>
    </row>
    <row r="765" spans="1:23" ht="13.8">
      <c r="A765" s="32" t="s">
        <v>86</v>
      </c>
      <c r="B765" s="30">
        <v>100224</v>
      </c>
      <c r="C765" s="33" t="s">
        <v>128</v>
      </c>
      <c r="D765" s="33" t="s">
        <v>2048</v>
      </c>
      <c r="E765" s="33" t="s">
        <v>161</v>
      </c>
      <c r="F765" s="41">
        <v>0</v>
      </c>
      <c r="G765" s="41">
        <v>0</v>
      </c>
      <c r="H765" s="41">
        <v>0</v>
      </c>
      <c r="I765" s="41">
        <v>0</v>
      </c>
      <c r="J765" s="41">
        <v>0</v>
      </c>
      <c r="K765" s="34" t="s">
        <v>189</v>
      </c>
      <c r="L765" s="30" t="s">
        <v>30</v>
      </c>
      <c r="M765" s="52" t="s">
        <v>771</v>
      </c>
      <c r="N765" s="55" t="s">
        <v>2610</v>
      </c>
      <c r="O765" s="33" t="s">
        <v>30</v>
      </c>
      <c r="P765" s="33" t="s">
        <v>1468</v>
      </c>
      <c r="Q765" s="35" t="s">
        <v>2044</v>
      </c>
      <c r="R765" s="49">
        <f t="shared" si="219"/>
        <v>0</v>
      </c>
      <c r="S765" s="48">
        <v>0</v>
      </c>
      <c r="T765" s="48">
        <v>0</v>
      </c>
      <c r="U765" s="48" t="s">
        <v>2044</v>
      </c>
      <c r="V765" s="48" t="s">
        <v>2044</v>
      </c>
      <c r="W765" s="49" t="s">
        <v>1740</v>
      </c>
    </row>
    <row r="766" spans="1:23" ht="13.8">
      <c r="A766" s="32" t="s">
        <v>86</v>
      </c>
      <c r="B766" s="30">
        <v>100224</v>
      </c>
      <c r="C766" s="33" t="s">
        <v>128</v>
      </c>
      <c r="D766" s="33" t="s">
        <v>2048</v>
      </c>
      <c r="E766" s="33" t="s">
        <v>161</v>
      </c>
      <c r="F766" s="41">
        <v>0</v>
      </c>
      <c r="G766" s="41">
        <v>0</v>
      </c>
      <c r="H766" s="41">
        <v>0</v>
      </c>
      <c r="I766" s="41">
        <v>0</v>
      </c>
      <c r="J766" s="41">
        <v>0</v>
      </c>
      <c r="K766" s="34" t="s">
        <v>189</v>
      </c>
      <c r="L766" s="30" t="s">
        <v>30</v>
      </c>
      <c r="M766" s="52" t="s">
        <v>772</v>
      </c>
      <c r="N766" s="55" t="s">
        <v>2611</v>
      </c>
      <c r="O766" s="33" t="s">
        <v>30</v>
      </c>
      <c r="P766" s="33" t="s">
        <v>1469</v>
      </c>
      <c r="Q766" s="35" t="s">
        <v>2044</v>
      </c>
      <c r="R766" s="49">
        <f t="shared" si="219"/>
        <v>0</v>
      </c>
      <c r="S766" s="48">
        <v>0</v>
      </c>
      <c r="T766" s="48">
        <v>0</v>
      </c>
      <c r="U766" s="48" t="s">
        <v>2044</v>
      </c>
      <c r="V766" s="48" t="s">
        <v>2044</v>
      </c>
      <c r="W766" s="49" t="s">
        <v>1740</v>
      </c>
    </row>
    <row r="767" spans="1:23" ht="13.8">
      <c r="A767" s="32" t="s">
        <v>86</v>
      </c>
      <c r="B767" s="30">
        <v>100224</v>
      </c>
      <c r="C767" s="33" t="s">
        <v>128</v>
      </c>
      <c r="D767" s="33" t="s">
        <v>2048</v>
      </c>
      <c r="E767" s="33" t="s">
        <v>161</v>
      </c>
      <c r="F767" s="41">
        <v>0</v>
      </c>
      <c r="G767" s="41">
        <v>0</v>
      </c>
      <c r="H767" s="41">
        <v>0</v>
      </c>
      <c r="I767" s="41">
        <v>0</v>
      </c>
      <c r="J767" s="41">
        <v>0</v>
      </c>
      <c r="K767" s="34" t="s">
        <v>189</v>
      </c>
      <c r="L767" s="30" t="s">
        <v>30</v>
      </c>
      <c r="M767" s="52" t="s">
        <v>773</v>
      </c>
      <c r="N767" s="55" t="s">
        <v>2612</v>
      </c>
      <c r="O767" s="33" t="s">
        <v>30</v>
      </c>
      <c r="P767" s="33" t="s">
        <v>1470</v>
      </c>
      <c r="Q767" s="35" t="s">
        <v>2044</v>
      </c>
      <c r="R767" s="49">
        <f t="shared" si="219"/>
        <v>0</v>
      </c>
      <c r="S767" s="48">
        <v>0</v>
      </c>
      <c r="T767" s="48">
        <v>12.5</v>
      </c>
      <c r="U767" s="48" t="s">
        <v>2044</v>
      </c>
      <c r="V767" s="48" t="s">
        <v>2044</v>
      </c>
      <c r="W767" s="49" t="s">
        <v>1740</v>
      </c>
    </row>
    <row r="768" spans="1:23" ht="13.8">
      <c r="A768" s="32" t="s">
        <v>86</v>
      </c>
      <c r="B768" s="30">
        <v>100224</v>
      </c>
      <c r="C768" s="33" t="s">
        <v>128</v>
      </c>
      <c r="D768" s="33" t="s">
        <v>2048</v>
      </c>
      <c r="E768" s="33" t="s">
        <v>161</v>
      </c>
      <c r="F768" s="41">
        <v>0</v>
      </c>
      <c r="G768" s="41">
        <v>0</v>
      </c>
      <c r="H768" s="41">
        <v>0</v>
      </c>
      <c r="I768" s="41">
        <v>0</v>
      </c>
      <c r="J768" s="41">
        <v>0</v>
      </c>
      <c r="K768" s="34" t="s">
        <v>189</v>
      </c>
      <c r="L768" s="30" t="s">
        <v>30</v>
      </c>
      <c r="M768" s="52" t="s">
        <v>774</v>
      </c>
      <c r="N768" s="55" t="s">
        <v>2613</v>
      </c>
      <c r="O768" s="33" t="s">
        <v>30</v>
      </c>
      <c r="P768" s="33" t="s">
        <v>1471</v>
      </c>
      <c r="Q768" s="35" t="s">
        <v>2044</v>
      </c>
      <c r="R768" s="49">
        <f t="shared" si="219"/>
        <v>0</v>
      </c>
      <c r="S768" s="48">
        <v>0</v>
      </c>
      <c r="T768" s="48">
        <v>0</v>
      </c>
      <c r="U768" s="48" t="s">
        <v>2044</v>
      </c>
      <c r="V768" s="48" t="s">
        <v>2044</v>
      </c>
      <c r="W768" s="49" t="s">
        <v>1740</v>
      </c>
    </row>
    <row r="769" spans="1:23" ht="13.8">
      <c r="A769" s="32" t="s">
        <v>86</v>
      </c>
      <c r="B769" s="30">
        <v>100224</v>
      </c>
      <c r="C769" s="33" t="s">
        <v>128</v>
      </c>
      <c r="D769" s="33" t="s">
        <v>2048</v>
      </c>
      <c r="E769" s="33" t="s">
        <v>161</v>
      </c>
      <c r="F769" s="41">
        <v>0</v>
      </c>
      <c r="G769" s="41">
        <v>0</v>
      </c>
      <c r="H769" s="41">
        <v>0</v>
      </c>
      <c r="I769" s="41">
        <v>0</v>
      </c>
      <c r="J769" s="41">
        <v>0</v>
      </c>
      <c r="K769" s="34" t="s">
        <v>189</v>
      </c>
      <c r="L769" s="30" t="s">
        <v>30</v>
      </c>
      <c r="M769" s="52" t="s">
        <v>775</v>
      </c>
      <c r="N769" s="55" t="s">
        <v>2614</v>
      </c>
      <c r="O769" s="33" t="s">
        <v>30</v>
      </c>
      <c r="P769" s="33" t="s">
        <v>1472</v>
      </c>
      <c r="Q769" s="35" t="s">
        <v>2044</v>
      </c>
      <c r="R769" s="49">
        <f t="shared" si="219"/>
        <v>0</v>
      </c>
      <c r="S769" s="48">
        <v>30</v>
      </c>
      <c r="T769" s="48">
        <v>30</v>
      </c>
      <c r="U769" s="48" t="s">
        <v>2044</v>
      </c>
      <c r="V769" s="48" t="s">
        <v>2044</v>
      </c>
      <c r="W769" s="49" t="s">
        <v>1740</v>
      </c>
    </row>
    <row r="770" spans="1:23" ht="13.8">
      <c r="A770" s="32" t="s">
        <v>86</v>
      </c>
      <c r="B770" s="30">
        <v>100224</v>
      </c>
      <c r="C770" s="33" t="s">
        <v>128</v>
      </c>
      <c r="D770" s="33" t="s">
        <v>2048</v>
      </c>
      <c r="E770" s="33" t="s">
        <v>161</v>
      </c>
      <c r="F770" s="41">
        <v>0</v>
      </c>
      <c r="G770" s="41">
        <v>0</v>
      </c>
      <c r="H770" s="41">
        <v>0</v>
      </c>
      <c r="I770" s="41">
        <v>0</v>
      </c>
      <c r="J770" s="41">
        <v>0</v>
      </c>
      <c r="K770" s="34" t="s">
        <v>189</v>
      </c>
      <c r="L770" s="30" t="s">
        <v>30</v>
      </c>
      <c r="M770" s="52" t="s">
        <v>776</v>
      </c>
      <c r="N770" s="55" t="s">
        <v>2615</v>
      </c>
      <c r="O770" s="33" t="s">
        <v>30</v>
      </c>
      <c r="P770" s="33" t="s">
        <v>1473</v>
      </c>
      <c r="Q770" s="35" t="s">
        <v>2044</v>
      </c>
      <c r="R770" s="49">
        <f t="shared" si="219"/>
        <v>0</v>
      </c>
      <c r="S770" s="48">
        <v>51</v>
      </c>
      <c r="T770" s="48">
        <v>51.35</v>
      </c>
      <c r="U770" s="48" t="s">
        <v>2044</v>
      </c>
      <c r="V770" s="48" t="s">
        <v>2044</v>
      </c>
      <c r="W770" s="49" t="s">
        <v>1740</v>
      </c>
    </row>
    <row r="771" spans="1:23" ht="13.8">
      <c r="A771" s="32" t="s">
        <v>87</v>
      </c>
      <c r="B771" s="30">
        <v>100224</v>
      </c>
      <c r="C771" s="33" t="s">
        <v>128</v>
      </c>
      <c r="D771" s="33" t="s">
        <v>2048</v>
      </c>
      <c r="E771" s="33" t="s">
        <v>161</v>
      </c>
      <c r="F771" s="41">
        <v>150000</v>
      </c>
      <c r="G771" s="41">
        <v>150000</v>
      </c>
      <c r="H771" s="41">
        <v>0</v>
      </c>
      <c r="I771" s="41">
        <v>0</v>
      </c>
      <c r="J771" s="41">
        <v>0</v>
      </c>
      <c r="K771" s="34" t="s">
        <v>189</v>
      </c>
      <c r="L771" s="30" t="s">
        <v>30</v>
      </c>
      <c r="M771" s="52" t="s">
        <v>777</v>
      </c>
      <c r="N771" s="55" t="s">
        <v>2616</v>
      </c>
      <c r="O771" s="33" t="s">
        <v>30</v>
      </c>
      <c r="P771" s="33" t="s">
        <v>1474</v>
      </c>
      <c r="Q771" s="35" t="s">
        <v>2044</v>
      </c>
      <c r="R771" s="49">
        <f t="shared" si="219"/>
        <v>300000</v>
      </c>
      <c r="S771" s="48">
        <v>0</v>
      </c>
      <c r="T771" s="48">
        <v>0</v>
      </c>
      <c r="U771" s="48" t="s">
        <v>2044</v>
      </c>
      <c r="V771" s="48" t="s">
        <v>2044</v>
      </c>
      <c r="W771" s="49" t="s">
        <v>1740</v>
      </c>
    </row>
    <row r="772" spans="1:23" ht="13.8">
      <c r="A772" s="32" t="s">
        <v>86</v>
      </c>
      <c r="B772" s="30">
        <v>100224</v>
      </c>
      <c r="C772" s="33" t="s">
        <v>128</v>
      </c>
      <c r="D772" s="33" t="s">
        <v>2048</v>
      </c>
      <c r="E772" s="33" t="s">
        <v>161</v>
      </c>
      <c r="F772" s="41">
        <v>0</v>
      </c>
      <c r="G772" s="41">
        <v>0</v>
      </c>
      <c r="H772" s="41">
        <v>0</v>
      </c>
      <c r="I772" s="41">
        <v>0</v>
      </c>
      <c r="J772" s="41">
        <v>0</v>
      </c>
      <c r="K772" s="34" t="s">
        <v>189</v>
      </c>
      <c r="L772" s="30" t="s">
        <v>30</v>
      </c>
      <c r="M772" s="52" t="s">
        <v>778</v>
      </c>
      <c r="N772" s="55" t="s">
        <v>2617</v>
      </c>
      <c r="O772" s="33" t="s">
        <v>30</v>
      </c>
      <c r="P772" s="33" t="s">
        <v>1475</v>
      </c>
      <c r="Q772" s="35" t="s">
        <v>2044</v>
      </c>
      <c r="R772" s="49">
        <f t="shared" si="219"/>
        <v>0</v>
      </c>
      <c r="S772" s="48">
        <v>25</v>
      </c>
      <c r="T772" s="48">
        <v>0</v>
      </c>
      <c r="U772" s="48" t="s">
        <v>2044</v>
      </c>
      <c r="V772" s="48" t="s">
        <v>2044</v>
      </c>
      <c r="W772" s="49" t="s">
        <v>1740</v>
      </c>
    </row>
    <row r="773" spans="1:23" ht="13.8">
      <c r="A773" s="32" t="s">
        <v>86</v>
      </c>
      <c r="B773" s="30">
        <v>100224</v>
      </c>
      <c r="C773" s="33" t="s">
        <v>128</v>
      </c>
      <c r="D773" s="33" t="s">
        <v>2048</v>
      </c>
      <c r="E773" s="33" t="s">
        <v>161</v>
      </c>
      <c r="F773" s="41">
        <v>0</v>
      </c>
      <c r="G773" s="41">
        <v>0</v>
      </c>
      <c r="H773" s="41">
        <v>0</v>
      </c>
      <c r="I773" s="41">
        <v>0</v>
      </c>
      <c r="J773" s="41">
        <v>0</v>
      </c>
      <c r="K773" s="34" t="s">
        <v>189</v>
      </c>
      <c r="L773" s="30" t="s">
        <v>30</v>
      </c>
      <c r="M773" s="52" t="s">
        <v>779</v>
      </c>
      <c r="N773" s="55" t="s">
        <v>2618</v>
      </c>
      <c r="O773" s="33" t="s">
        <v>30</v>
      </c>
      <c r="P773" s="33" t="s">
        <v>1476</v>
      </c>
      <c r="Q773" s="35" t="s">
        <v>2044</v>
      </c>
      <c r="R773" s="49">
        <f t="shared" si="219"/>
        <v>0</v>
      </c>
      <c r="S773" s="48">
        <v>50</v>
      </c>
      <c r="T773" s="48">
        <v>41.67</v>
      </c>
      <c r="U773" s="48" t="s">
        <v>2044</v>
      </c>
      <c r="V773" s="48" t="s">
        <v>2044</v>
      </c>
      <c r="W773" s="49" t="s">
        <v>1740</v>
      </c>
    </row>
    <row r="774" spans="1:23" ht="13.8">
      <c r="A774" s="32" t="s">
        <v>87</v>
      </c>
      <c r="B774" s="30">
        <v>100224</v>
      </c>
      <c r="C774" s="33" t="s">
        <v>128</v>
      </c>
      <c r="D774" s="33" t="s">
        <v>2048</v>
      </c>
      <c r="E774" s="33" t="s">
        <v>161</v>
      </c>
      <c r="F774" s="41">
        <v>0</v>
      </c>
      <c r="G774" s="41">
        <v>1792568</v>
      </c>
      <c r="H774" s="41">
        <v>1792568</v>
      </c>
      <c r="I774" s="41">
        <v>1792568</v>
      </c>
      <c r="J774" s="41">
        <v>1792568</v>
      </c>
      <c r="K774" s="34" t="s">
        <v>189</v>
      </c>
      <c r="L774" s="30" t="s">
        <v>30</v>
      </c>
      <c r="M774" s="52" t="s">
        <v>780</v>
      </c>
      <c r="N774" s="55" t="s">
        <v>2619</v>
      </c>
      <c r="O774" s="33" t="s">
        <v>30</v>
      </c>
      <c r="P774" s="33" t="s">
        <v>1477</v>
      </c>
      <c r="Q774" s="35" t="s">
        <v>2044</v>
      </c>
      <c r="R774" s="49">
        <f t="shared" si="219"/>
        <v>7170272</v>
      </c>
      <c r="S774" s="48">
        <v>40</v>
      </c>
      <c r="T774" s="48">
        <v>40</v>
      </c>
      <c r="U774" s="48" t="s">
        <v>2044</v>
      </c>
      <c r="V774" s="48" t="s">
        <v>2044</v>
      </c>
      <c r="W774" s="49" t="s">
        <v>1740</v>
      </c>
    </row>
    <row r="775" spans="1:23" ht="13.8">
      <c r="A775" s="32" t="s">
        <v>87</v>
      </c>
      <c r="B775" s="30">
        <v>100224</v>
      </c>
      <c r="C775" s="33" t="s">
        <v>128</v>
      </c>
      <c r="D775" s="33" t="s">
        <v>2048</v>
      </c>
      <c r="E775" s="33" t="s">
        <v>161</v>
      </c>
      <c r="F775" s="41">
        <v>0</v>
      </c>
      <c r="G775" s="41">
        <v>250000</v>
      </c>
      <c r="H775" s="41">
        <v>0</v>
      </c>
      <c r="I775" s="41">
        <v>0</v>
      </c>
      <c r="J775" s="41">
        <v>0</v>
      </c>
      <c r="K775" s="34" t="s">
        <v>189</v>
      </c>
      <c r="L775" s="30" t="s">
        <v>30</v>
      </c>
      <c r="M775" s="52" t="s">
        <v>1800</v>
      </c>
      <c r="N775" s="55" t="s">
        <v>2620</v>
      </c>
      <c r="O775" s="33" t="s">
        <v>30</v>
      </c>
      <c r="P775" s="33" t="s">
        <v>1478</v>
      </c>
      <c r="Q775" s="35" t="s">
        <v>2044</v>
      </c>
      <c r="R775" s="49">
        <f t="shared" si="219"/>
        <v>250000</v>
      </c>
      <c r="S775" s="48">
        <v>100</v>
      </c>
      <c r="T775" s="48">
        <v>100</v>
      </c>
      <c r="U775" s="48" t="s">
        <v>2044</v>
      </c>
      <c r="V775" s="48" t="s">
        <v>2044</v>
      </c>
      <c r="W775" s="49" t="s">
        <v>1740</v>
      </c>
    </row>
    <row r="776" spans="1:23" ht="13.8">
      <c r="A776" s="32" t="s">
        <v>86</v>
      </c>
      <c r="B776" s="30">
        <v>100224</v>
      </c>
      <c r="C776" s="33" t="s">
        <v>128</v>
      </c>
      <c r="D776" s="33" t="s">
        <v>2048</v>
      </c>
      <c r="E776" s="33" t="s">
        <v>161</v>
      </c>
      <c r="F776" s="41"/>
      <c r="G776" s="41">
        <v>0</v>
      </c>
      <c r="H776" s="41">
        <v>0</v>
      </c>
      <c r="I776" s="41">
        <v>0</v>
      </c>
      <c r="J776" s="41">
        <v>0</v>
      </c>
      <c r="K776" s="34" t="s">
        <v>189</v>
      </c>
      <c r="L776" s="30" t="s">
        <v>30</v>
      </c>
      <c r="M776" s="52" t="s">
        <v>781</v>
      </c>
      <c r="N776" s="55" t="s">
        <v>2621</v>
      </c>
      <c r="O776" s="33" t="s">
        <v>30</v>
      </c>
      <c r="P776" s="33" t="s">
        <v>1479</v>
      </c>
      <c r="Q776" s="35" t="s">
        <v>2044</v>
      </c>
      <c r="R776" s="49">
        <f t="shared" si="219"/>
        <v>0</v>
      </c>
      <c r="S776" s="48">
        <v>0</v>
      </c>
      <c r="T776" s="48">
        <v>0</v>
      </c>
      <c r="U776" s="48" t="s">
        <v>2044</v>
      </c>
      <c r="V776" s="48" t="s">
        <v>2044</v>
      </c>
      <c r="W776" s="49" t="s">
        <v>1740</v>
      </c>
    </row>
    <row r="777" spans="1:23" ht="13.8">
      <c r="A777" s="32" t="s">
        <v>86</v>
      </c>
      <c r="B777" s="30">
        <v>100224</v>
      </c>
      <c r="C777" s="33" t="s">
        <v>128</v>
      </c>
      <c r="D777" s="33" t="s">
        <v>2048</v>
      </c>
      <c r="E777" s="33" t="s">
        <v>161</v>
      </c>
      <c r="F777" s="41">
        <f aca="true" t="shared" si="223" ref="F777:I777">F778+F779+F780+F781+F782+F783+F784+F785+F786+F787+F788+F789</f>
        <v>0</v>
      </c>
      <c r="G777" s="41">
        <f t="shared" si="223"/>
        <v>29663734.45</v>
      </c>
      <c r="H777" s="41">
        <f t="shared" si="223"/>
        <v>17925406.42</v>
      </c>
      <c r="I777" s="41">
        <f t="shared" si="223"/>
        <v>17925406.42</v>
      </c>
      <c r="J777" s="41">
        <f>J778+J779+J780+J781+J782+J783+J784+J785+J786+J787+J788+J789</f>
        <v>17925406.42</v>
      </c>
      <c r="K777" s="34" t="s">
        <v>189</v>
      </c>
      <c r="L777" s="30" t="s">
        <v>190</v>
      </c>
      <c r="M777" s="52" t="s">
        <v>782</v>
      </c>
      <c r="N777" s="55" t="s">
        <v>2622</v>
      </c>
      <c r="O777" s="33" t="s">
        <v>190</v>
      </c>
      <c r="P777" s="33" t="s">
        <v>1480</v>
      </c>
      <c r="Q777" s="35" t="s">
        <v>2044</v>
      </c>
      <c r="R777" s="49">
        <f t="shared" si="219"/>
        <v>83439953.71000001</v>
      </c>
      <c r="S777" s="48">
        <v>0</v>
      </c>
      <c r="T777" s="48">
        <v>0</v>
      </c>
      <c r="U777" s="48" t="s">
        <v>2044</v>
      </c>
      <c r="V777" s="48" t="s">
        <v>2044</v>
      </c>
      <c r="W777" s="49" t="s">
        <v>1740</v>
      </c>
    </row>
    <row r="778" spans="1:23" ht="13.8">
      <c r="A778" s="32" t="s">
        <v>86</v>
      </c>
      <c r="B778" s="30">
        <v>100224</v>
      </c>
      <c r="C778" s="33" t="s">
        <v>128</v>
      </c>
      <c r="D778" s="33" t="s">
        <v>2048</v>
      </c>
      <c r="E778" s="33" t="s">
        <v>161</v>
      </c>
      <c r="F778" s="41">
        <v>0</v>
      </c>
      <c r="G778" s="41">
        <v>0</v>
      </c>
      <c r="H778" s="41">
        <v>0</v>
      </c>
      <c r="I778" s="41">
        <v>0</v>
      </c>
      <c r="J778" s="41">
        <v>0</v>
      </c>
      <c r="K778" s="34" t="s">
        <v>189</v>
      </c>
      <c r="L778" s="30" t="s">
        <v>30</v>
      </c>
      <c r="M778" s="52" t="s">
        <v>783</v>
      </c>
      <c r="N778" s="55" t="s">
        <v>2623</v>
      </c>
      <c r="O778" s="33" t="s">
        <v>30</v>
      </c>
      <c r="P778" s="33" t="s">
        <v>1481</v>
      </c>
      <c r="Q778" s="35" t="s">
        <v>2044</v>
      </c>
      <c r="R778" s="49">
        <f t="shared" si="219"/>
        <v>0</v>
      </c>
      <c r="S778" s="48">
        <v>0</v>
      </c>
      <c r="T778" s="48">
        <v>0</v>
      </c>
      <c r="U778" s="48" t="s">
        <v>2044</v>
      </c>
      <c r="V778" s="48" t="s">
        <v>2044</v>
      </c>
      <c r="W778" s="49" t="s">
        <v>1740</v>
      </c>
    </row>
    <row r="779" spans="1:23" ht="13.8">
      <c r="A779" s="32" t="s">
        <v>86</v>
      </c>
      <c r="B779" s="30">
        <v>100224</v>
      </c>
      <c r="C779" s="33" t="s">
        <v>128</v>
      </c>
      <c r="D779" s="33" t="s">
        <v>2048</v>
      </c>
      <c r="E779" s="33" t="s">
        <v>161</v>
      </c>
      <c r="F779" s="41">
        <v>0</v>
      </c>
      <c r="G779" s="41">
        <v>4931878.53</v>
      </c>
      <c r="H779" s="41">
        <v>0</v>
      </c>
      <c r="I779" s="41">
        <v>0</v>
      </c>
      <c r="J779" s="41">
        <v>0</v>
      </c>
      <c r="K779" s="34" t="s">
        <v>189</v>
      </c>
      <c r="L779" s="30" t="s">
        <v>30</v>
      </c>
      <c r="M779" s="52" t="s">
        <v>784</v>
      </c>
      <c r="N779" s="55" t="s">
        <v>2623</v>
      </c>
      <c r="O779" s="33" t="s">
        <v>30</v>
      </c>
      <c r="P779" s="33" t="s">
        <v>1481</v>
      </c>
      <c r="Q779" s="35" t="s">
        <v>2044</v>
      </c>
      <c r="R779" s="49">
        <f t="shared" si="219"/>
        <v>4931878.53</v>
      </c>
      <c r="S779" s="48">
        <v>100</v>
      </c>
      <c r="T779" s="48">
        <v>66.67</v>
      </c>
      <c r="U779" s="48" t="s">
        <v>2044</v>
      </c>
      <c r="V779" s="48" t="s">
        <v>2044</v>
      </c>
      <c r="W779" s="49" t="s">
        <v>1740</v>
      </c>
    </row>
    <row r="780" spans="1:23" ht="13.8">
      <c r="A780" s="32" t="s">
        <v>86</v>
      </c>
      <c r="B780" s="30">
        <v>100224</v>
      </c>
      <c r="C780" s="33" t="s">
        <v>128</v>
      </c>
      <c r="D780" s="33" t="s">
        <v>2048</v>
      </c>
      <c r="E780" s="33" t="s">
        <v>161</v>
      </c>
      <c r="F780" s="41">
        <v>0</v>
      </c>
      <c r="G780" s="41">
        <v>0</v>
      </c>
      <c r="H780" s="41">
        <v>0</v>
      </c>
      <c r="I780" s="41">
        <v>0</v>
      </c>
      <c r="J780" s="41">
        <v>0</v>
      </c>
      <c r="K780" s="34" t="s">
        <v>189</v>
      </c>
      <c r="L780" s="30" t="s">
        <v>30</v>
      </c>
      <c r="M780" s="52" t="s">
        <v>785</v>
      </c>
      <c r="N780" s="55" t="s">
        <v>2624</v>
      </c>
      <c r="O780" s="33" t="s">
        <v>30</v>
      </c>
      <c r="P780" s="33" t="s">
        <v>1482</v>
      </c>
      <c r="Q780" s="35" t="s">
        <v>2044</v>
      </c>
      <c r="R780" s="49">
        <f t="shared" si="219"/>
        <v>0</v>
      </c>
      <c r="S780" s="48">
        <v>0</v>
      </c>
      <c r="T780" s="48">
        <v>0</v>
      </c>
      <c r="U780" s="48" t="s">
        <v>2044</v>
      </c>
      <c r="V780" s="48" t="s">
        <v>2044</v>
      </c>
      <c r="W780" s="49" t="s">
        <v>1740</v>
      </c>
    </row>
    <row r="781" spans="1:23" ht="13.8">
      <c r="A781" s="32" t="s">
        <v>86</v>
      </c>
      <c r="B781" s="30">
        <v>100224</v>
      </c>
      <c r="C781" s="33" t="s">
        <v>128</v>
      </c>
      <c r="D781" s="33" t="s">
        <v>2048</v>
      </c>
      <c r="E781" s="33" t="s">
        <v>161</v>
      </c>
      <c r="F781" s="41">
        <v>0</v>
      </c>
      <c r="G781" s="41">
        <v>0</v>
      </c>
      <c r="H781" s="41">
        <v>0</v>
      </c>
      <c r="I781" s="41">
        <v>0</v>
      </c>
      <c r="J781" s="41">
        <v>0</v>
      </c>
      <c r="K781" s="34" t="s">
        <v>189</v>
      </c>
      <c r="L781" s="30" t="s">
        <v>30</v>
      </c>
      <c r="M781" s="52" t="s">
        <v>786</v>
      </c>
      <c r="N781" s="55" t="s">
        <v>2625</v>
      </c>
      <c r="O781" s="33" t="s">
        <v>30</v>
      </c>
      <c r="P781" s="33" t="s">
        <v>1483</v>
      </c>
      <c r="Q781" s="35" t="s">
        <v>2044</v>
      </c>
      <c r="R781" s="49">
        <f t="shared" si="219"/>
        <v>0</v>
      </c>
      <c r="S781" s="48">
        <v>0</v>
      </c>
      <c r="T781" s="48">
        <v>0</v>
      </c>
      <c r="U781" s="48" t="s">
        <v>2044</v>
      </c>
      <c r="V781" s="48" t="s">
        <v>2044</v>
      </c>
      <c r="W781" s="49" t="s">
        <v>1740</v>
      </c>
    </row>
    <row r="782" spans="1:23" ht="13.8">
      <c r="A782" s="32" t="s">
        <v>87</v>
      </c>
      <c r="B782" s="30">
        <v>100224</v>
      </c>
      <c r="C782" s="33" t="s">
        <v>128</v>
      </c>
      <c r="D782" s="33" t="s">
        <v>2048</v>
      </c>
      <c r="E782" s="33" t="s">
        <v>161</v>
      </c>
      <c r="F782" s="41">
        <v>0</v>
      </c>
      <c r="G782" s="41">
        <v>1120000</v>
      </c>
      <c r="H782" s="41">
        <v>1120000</v>
      </c>
      <c r="I782" s="41">
        <v>1120000</v>
      </c>
      <c r="J782" s="41">
        <v>1120000</v>
      </c>
      <c r="K782" s="34" t="s">
        <v>189</v>
      </c>
      <c r="L782" s="30" t="s">
        <v>30</v>
      </c>
      <c r="M782" s="52" t="s">
        <v>787</v>
      </c>
      <c r="N782" s="55" t="s">
        <v>2626</v>
      </c>
      <c r="O782" s="33" t="s">
        <v>30</v>
      </c>
      <c r="P782" s="33" t="s">
        <v>1484</v>
      </c>
      <c r="Q782" s="35" t="s">
        <v>2044</v>
      </c>
      <c r="R782" s="49">
        <f t="shared" si="219"/>
        <v>4480000</v>
      </c>
      <c r="S782" s="48">
        <v>0</v>
      </c>
      <c r="T782" s="48">
        <v>0</v>
      </c>
      <c r="U782" s="48" t="s">
        <v>2044</v>
      </c>
      <c r="V782" s="48" t="s">
        <v>2044</v>
      </c>
      <c r="W782" s="49" t="s">
        <v>1740</v>
      </c>
    </row>
    <row r="783" spans="1:23" ht="13.8">
      <c r="A783" s="32" t="s">
        <v>87</v>
      </c>
      <c r="B783" s="30">
        <v>100224</v>
      </c>
      <c r="C783" s="33" t="s">
        <v>128</v>
      </c>
      <c r="D783" s="33" t="s">
        <v>2048</v>
      </c>
      <c r="E783" s="33" t="s">
        <v>161</v>
      </c>
      <c r="F783" s="41">
        <v>0</v>
      </c>
      <c r="G783" s="41">
        <v>180000</v>
      </c>
      <c r="H783" s="41">
        <v>0</v>
      </c>
      <c r="I783" s="41">
        <v>0</v>
      </c>
      <c r="J783" s="41">
        <v>0</v>
      </c>
      <c r="K783" s="34" t="s">
        <v>189</v>
      </c>
      <c r="L783" s="30" t="s">
        <v>30</v>
      </c>
      <c r="M783" s="52" t="s">
        <v>788</v>
      </c>
      <c r="N783" s="55" t="s">
        <v>2627</v>
      </c>
      <c r="O783" s="33" t="s">
        <v>30</v>
      </c>
      <c r="P783" s="33" t="s">
        <v>1947</v>
      </c>
      <c r="Q783" s="35" t="s">
        <v>2044</v>
      </c>
      <c r="R783" s="49">
        <f t="shared" si="219"/>
        <v>180000</v>
      </c>
      <c r="S783" s="48">
        <v>0</v>
      </c>
      <c r="T783" s="48">
        <v>0</v>
      </c>
      <c r="U783" s="48" t="s">
        <v>2044</v>
      </c>
      <c r="V783" s="48" t="s">
        <v>2044</v>
      </c>
      <c r="W783" s="49" t="s">
        <v>1740</v>
      </c>
    </row>
    <row r="784" spans="1:23" ht="13.8">
      <c r="A784" s="32" t="s">
        <v>86</v>
      </c>
      <c r="B784" s="30">
        <v>100224</v>
      </c>
      <c r="C784" s="33" t="s">
        <v>128</v>
      </c>
      <c r="D784" s="33" t="s">
        <v>2048</v>
      </c>
      <c r="E784" s="33" t="s">
        <v>161</v>
      </c>
      <c r="F784" s="41">
        <v>0</v>
      </c>
      <c r="G784" s="41">
        <v>0</v>
      </c>
      <c r="H784" s="41">
        <v>0</v>
      </c>
      <c r="I784" s="41">
        <v>0</v>
      </c>
      <c r="J784" s="41">
        <v>0</v>
      </c>
      <c r="K784" s="34" t="s">
        <v>189</v>
      </c>
      <c r="L784" s="30" t="s">
        <v>30</v>
      </c>
      <c r="M784" s="52" t="s">
        <v>789</v>
      </c>
      <c r="N784" s="55" t="s">
        <v>2628</v>
      </c>
      <c r="O784" s="33" t="s">
        <v>30</v>
      </c>
      <c r="P784" s="33" t="s">
        <v>1485</v>
      </c>
      <c r="Q784" s="35" t="s">
        <v>2044</v>
      </c>
      <c r="R784" s="49">
        <f t="shared" si="219"/>
        <v>0</v>
      </c>
      <c r="S784" s="48">
        <v>0</v>
      </c>
      <c r="T784" s="48">
        <v>0</v>
      </c>
      <c r="U784" s="48" t="s">
        <v>2044</v>
      </c>
      <c r="V784" s="48" t="s">
        <v>2044</v>
      </c>
      <c r="W784" s="49" t="s">
        <v>1740</v>
      </c>
    </row>
    <row r="785" spans="1:23" ht="13.8">
      <c r="A785" s="32" t="s">
        <v>86</v>
      </c>
      <c r="B785" s="30">
        <v>100224</v>
      </c>
      <c r="C785" s="33" t="s">
        <v>128</v>
      </c>
      <c r="D785" s="33" t="s">
        <v>2048</v>
      </c>
      <c r="E785" s="33" t="s">
        <v>161</v>
      </c>
      <c r="F785" s="41">
        <v>0</v>
      </c>
      <c r="G785" s="41">
        <v>0</v>
      </c>
      <c r="H785" s="41">
        <v>0</v>
      </c>
      <c r="I785" s="41">
        <v>0</v>
      </c>
      <c r="J785" s="41">
        <v>0</v>
      </c>
      <c r="K785" s="34" t="s">
        <v>189</v>
      </c>
      <c r="L785" s="30" t="s">
        <v>30</v>
      </c>
      <c r="M785" s="52" t="s">
        <v>790</v>
      </c>
      <c r="N785" s="55" t="s">
        <v>2629</v>
      </c>
      <c r="O785" s="33" t="s">
        <v>30</v>
      </c>
      <c r="P785" s="33" t="s">
        <v>1486</v>
      </c>
      <c r="Q785" s="35" t="s">
        <v>2044</v>
      </c>
      <c r="R785" s="49">
        <f t="shared" si="219"/>
        <v>0</v>
      </c>
      <c r="S785" s="48">
        <v>0</v>
      </c>
      <c r="T785" s="48">
        <v>0</v>
      </c>
      <c r="U785" s="48" t="s">
        <v>2044</v>
      </c>
      <c r="V785" s="48" t="s">
        <v>2044</v>
      </c>
      <c r="W785" s="49" t="s">
        <v>1740</v>
      </c>
    </row>
    <row r="786" spans="1:23" ht="13.8">
      <c r="A786" s="32" t="s">
        <v>86</v>
      </c>
      <c r="B786" s="30">
        <v>100224</v>
      </c>
      <c r="C786" s="33" t="s">
        <v>128</v>
      </c>
      <c r="D786" s="33" t="s">
        <v>2048</v>
      </c>
      <c r="E786" s="33" t="s">
        <v>161</v>
      </c>
      <c r="F786" s="41">
        <v>0</v>
      </c>
      <c r="G786" s="41">
        <v>10000000</v>
      </c>
      <c r="H786" s="41">
        <v>6195546.96</v>
      </c>
      <c r="I786" s="41">
        <v>6195546.96</v>
      </c>
      <c r="J786" s="41">
        <v>6195546.96</v>
      </c>
      <c r="K786" s="34" t="s">
        <v>189</v>
      </c>
      <c r="L786" s="30" t="s">
        <v>30</v>
      </c>
      <c r="M786" s="52" t="s">
        <v>791</v>
      </c>
      <c r="N786" s="55" t="s">
        <v>2630</v>
      </c>
      <c r="O786" s="33" t="s">
        <v>30</v>
      </c>
      <c r="P786" s="33" t="s">
        <v>1487</v>
      </c>
      <c r="Q786" s="35" t="s">
        <v>2044</v>
      </c>
      <c r="R786" s="49">
        <f t="shared" si="219"/>
        <v>28586640.880000003</v>
      </c>
      <c r="S786" s="48">
        <v>60</v>
      </c>
      <c r="T786" s="48">
        <v>75</v>
      </c>
      <c r="U786" s="48" t="s">
        <v>2044</v>
      </c>
      <c r="V786" s="48" t="s">
        <v>2044</v>
      </c>
      <c r="W786" s="49" t="s">
        <v>1740</v>
      </c>
    </row>
    <row r="787" spans="1:23" ht="13.8">
      <c r="A787" s="32" t="s">
        <v>86</v>
      </c>
      <c r="B787" s="30">
        <v>100224</v>
      </c>
      <c r="C787" s="33" t="s">
        <v>128</v>
      </c>
      <c r="D787" s="33" t="s">
        <v>2048</v>
      </c>
      <c r="E787" s="33" t="s">
        <v>161</v>
      </c>
      <c r="F787" s="41">
        <v>0</v>
      </c>
      <c r="G787" s="41">
        <v>1740458.47</v>
      </c>
      <c r="H787" s="41">
        <v>609859.46</v>
      </c>
      <c r="I787" s="41">
        <v>609859.46</v>
      </c>
      <c r="J787" s="41">
        <v>609859.46</v>
      </c>
      <c r="K787" s="34" t="s">
        <v>189</v>
      </c>
      <c r="L787" s="30" t="s">
        <v>30</v>
      </c>
      <c r="M787" s="52" t="s">
        <v>792</v>
      </c>
      <c r="N787" s="55" t="s">
        <v>2631</v>
      </c>
      <c r="O787" s="33" t="s">
        <v>30</v>
      </c>
      <c r="P787" s="33" t="s">
        <v>1488</v>
      </c>
      <c r="Q787" s="35" t="s">
        <v>2044</v>
      </c>
      <c r="R787" s="49">
        <f t="shared" si="219"/>
        <v>3570036.8499999996</v>
      </c>
      <c r="S787" s="48">
        <v>100</v>
      </c>
      <c r="T787" s="48">
        <v>85.94</v>
      </c>
      <c r="U787" s="48" t="s">
        <v>2044</v>
      </c>
      <c r="V787" s="48" t="s">
        <v>2044</v>
      </c>
      <c r="W787" s="49" t="s">
        <v>1740</v>
      </c>
    </row>
    <row r="788" spans="1:23" ht="13.8">
      <c r="A788" s="32" t="s">
        <v>87</v>
      </c>
      <c r="B788" s="30">
        <v>100224</v>
      </c>
      <c r="C788" s="33" t="s">
        <v>128</v>
      </c>
      <c r="D788" s="33" t="s">
        <v>2048</v>
      </c>
      <c r="E788" s="33" t="s">
        <v>164</v>
      </c>
      <c r="F788" s="41">
        <v>0</v>
      </c>
      <c r="G788" s="41">
        <v>10000000</v>
      </c>
      <c r="H788" s="41">
        <v>10000000</v>
      </c>
      <c r="I788" s="41">
        <v>10000000</v>
      </c>
      <c r="J788" s="41">
        <v>10000000</v>
      </c>
      <c r="K788" s="34" t="s">
        <v>189</v>
      </c>
      <c r="L788" s="30" t="s">
        <v>30</v>
      </c>
      <c r="M788" s="52" t="s">
        <v>1801</v>
      </c>
      <c r="N788" s="55" t="s">
        <v>2632</v>
      </c>
      <c r="O788" s="33" t="s">
        <v>30</v>
      </c>
      <c r="P788" s="33" t="s">
        <v>1948</v>
      </c>
      <c r="Q788" s="35" t="s">
        <v>2044</v>
      </c>
      <c r="R788" s="49">
        <f t="shared" si="219"/>
        <v>40000000</v>
      </c>
      <c r="S788" s="48">
        <v>100</v>
      </c>
      <c r="T788" s="48">
        <v>100</v>
      </c>
      <c r="U788" s="48" t="s">
        <v>2044</v>
      </c>
      <c r="V788" s="48" t="s">
        <v>2044</v>
      </c>
      <c r="W788" s="49" t="s">
        <v>1740</v>
      </c>
    </row>
    <row r="789" spans="1:23" ht="13.8">
      <c r="A789" s="32" t="s">
        <v>87</v>
      </c>
      <c r="B789" s="30">
        <v>100224</v>
      </c>
      <c r="C789" s="33" t="s">
        <v>128</v>
      </c>
      <c r="D789" s="33" t="s">
        <v>2048</v>
      </c>
      <c r="E789" s="33" t="s">
        <v>161</v>
      </c>
      <c r="F789" s="41">
        <v>0</v>
      </c>
      <c r="G789" s="41">
        <v>1691397.45</v>
      </c>
      <c r="H789" s="41">
        <v>0</v>
      </c>
      <c r="I789" s="41">
        <v>0</v>
      </c>
      <c r="J789" s="41">
        <v>0</v>
      </c>
      <c r="K789" s="34" t="s">
        <v>189</v>
      </c>
      <c r="L789" s="30" t="s">
        <v>30</v>
      </c>
      <c r="M789" s="52" t="s">
        <v>1802</v>
      </c>
      <c r="N789" s="55" t="s">
        <v>2633</v>
      </c>
      <c r="O789" s="33" t="s">
        <v>30</v>
      </c>
      <c r="P789" s="33" t="s">
        <v>1949</v>
      </c>
      <c r="Q789" s="35" t="s">
        <v>2044</v>
      </c>
      <c r="R789" s="49">
        <f t="shared" si="219"/>
        <v>1691397.45</v>
      </c>
      <c r="S789" s="48">
        <v>0</v>
      </c>
      <c r="T789" s="48">
        <v>0</v>
      </c>
      <c r="U789" s="48" t="s">
        <v>2044</v>
      </c>
      <c r="V789" s="48" t="s">
        <v>2044</v>
      </c>
      <c r="W789" s="49" t="s">
        <v>1742</v>
      </c>
    </row>
    <row r="790" spans="1:23" ht="13.8">
      <c r="A790" s="32" t="s">
        <v>86</v>
      </c>
      <c r="B790" s="30">
        <v>100224</v>
      </c>
      <c r="C790" s="33" t="s">
        <v>128</v>
      </c>
      <c r="D790" s="33" t="s">
        <v>2048</v>
      </c>
      <c r="E790" s="33" t="s">
        <v>161</v>
      </c>
      <c r="F790" s="41">
        <f aca="true" t="shared" si="224" ref="F790:I790">F791+F792</f>
        <v>2500000</v>
      </c>
      <c r="G790" s="41">
        <f t="shared" si="224"/>
        <v>3700000</v>
      </c>
      <c r="H790" s="41">
        <f t="shared" si="224"/>
        <v>2500000</v>
      </c>
      <c r="I790" s="41">
        <f t="shared" si="224"/>
        <v>2500000</v>
      </c>
      <c r="J790" s="41">
        <f>J791+J792</f>
        <v>2500000</v>
      </c>
      <c r="K790" s="34" t="s">
        <v>189</v>
      </c>
      <c r="L790" s="30" t="s">
        <v>190</v>
      </c>
      <c r="M790" s="52" t="s">
        <v>793</v>
      </c>
      <c r="N790" s="55" t="s">
        <v>2634</v>
      </c>
      <c r="O790" s="33" t="s">
        <v>190</v>
      </c>
      <c r="P790" s="33" t="s">
        <v>1489</v>
      </c>
      <c r="Q790" s="35" t="s">
        <v>2044</v>
      </c>
      <c r="R790" s="49">
        <f t="shared" si="219"/>
        <v>13700000</v>
      </c>
      <c r="S790" s="48">
        <v>0</v>
      </c>
      <c r="T790" s="48">
        <v>0</v>
      </c>
      <c r="U790" s="48" t="s">
        <v>2044</v>
      </c>
      <c r="V790" s="48" t="s">
        <v>2044</v>
      </c>
      <c r="W790" s="49" t="s">
        <v>1740</v>
      </c>
    </row>
    <row r="791" spans="1:23" ht="13.8">
      <c r="A791" s="32" t="s">
        <v>87</v>
      </c>
      <c r="B791" s="30">
        <v>100224</v>
      </c>
      <c r="C791" s="33" t="s">
        <v>128</v>
      </c>
      <c r="D791" s="33" t="s">
        <v>2048</v>
      </c>
      <c r="E791" s="33" t="s">
        <v>161</v>
      </c>
      <c r="F791" s="41">
        <v>2500000</v>
      </c>
      <c r="G791" s="41">
        <v>2500000</v>
      </c>
      <c r="H791" s="41">
        <v>2500000</v>
      </c>
      <c r="I791" s="41">
        <v>2500000</v>
      </c>
      <c r="J791" s="41">
        <v>2500000</v>
      </c>
      <c r="K791" s="34" t="s">
        <v>189</v>
      </c>
      <c r="L791" s="30" t="s">
        <v>30</v>
      </c>
      <c r="M791" s="52" t="s">
        <v>1803</v>
      </c>
      <c r="N791" s="55" t="s">
        <v>2635</v>
      </c>
      <c r="O791" s="33" t="s">
        <v>30</v>
      </c>
      <c r="P791" s="33" t="s">
        <v>1490</v>
      </c>
      <c r="Q791" s="35" t="s">
        <v>2044</v>
      </c>
      <c r="R791" s="49">
        <f t="shared" si="219"/>
        <v>12500000</v>
      </c>
      <c r="S791" s="48">
        <v>0</v>
      </c>
      <c r="T791" s="48">
        <v>0</v>
      </c>
      <c r="U791" s="48" t="s">
        <v>2044</v>
      </c>
      <c r="V791" s="48" t="s">
        <v>2044</v>
      </c>
      <c r="W791" s="49" t="s">
        <v>1740</v>
      </c>
    </row>
    <row r="792" spans="1:23" ht="13.8">
      <c r="A792" s="32" t="s">
        <v>87</v>
      </c>
      <c r="B792" s="30">
        <v>100224</v>
      </c>
      <c r="C792" s="33" t="s">
        <v>128</v>
      </c>
      <c r="D792" s="33" t="s">
        <v>2048</v>
      </c>
      <c r="E792" s="33" t="s">
        <v>161</v>
      </c>
      <c r="F792" s="41">
        <v>0</v>
      </c>
      <c r="G792" s="41">
        <v>1200000</v>
      </c>
      <c r="H792" s="41">
        <v>0</v>
      </c>
      <c r="I792" s="41">
        <v>0</v>
      </c>
      <c r="J792" s="41">
        <v>0</v>
      </c>
      <c r="K792" s="34" t="s">
        <v>189</v>
      </c>
      <c r="L792" s="30" t="s">
        <v>30</v>
      </c>
      <c r="M792" s="52" t="s">
        <v>1804</v>
      </c>
      <c r="N792" s="55" t="s">
        <v>2636</v>
      </c>
      <c r="O792" s="33" t="s">
        <v>30</v>
      </c>
      <c r="P792" s="33" t="s">
        <v>1491</v>
      </c>
      <c r="Q792" s="35" t="s">
        <v>2044</v>
      </c>
      <c r="R792" s="49">
        <f t="shared" si="219"/>
        <v>1200000</v>
      </c>
      <c r="S792" s="48">
        <v>0</v>
      </c>
      <c r="T792" s="48">
        <v>0</v>
      </c>
      <c r="U792" s="48" t="s">
        <v>2044</v>
      </c>
      <c r="V792" s="48" t="s">
        <v>2044</v>
      </c>
      <c r="W792" s="49" t="s">
        <v>1740</v>
      </c>
    </row>
    <row r="793" spans="1:23" ht="13.8">
      <c r="A793" s="32" t="s">
        <v>86</v>
      </c>
      <c r="B793" s="30">
        <v>100224</v>
      </c>
      <c r="C793" s="33" t="s">
        <v>128</v>
      </c>
      <c r="D793" s="33" t="s">
        <v>2048</v>
      </c>
      <c r="E793" s="33" t="s">
        <v>161</v>
      </c>
      <c r="F793" s="41">
        <v>0</v>
      </c>
      <c r="G793" s="41">
        <v>0</v>
      </c>
      <c r="H793" s="41">
        <v>0</v>
      </c>
      <c r="I793" s="41">
        <v>0</v>
      </c>
      <c r="J793" s="41">
        <v>0</v>
      </c>
      <c r="K793" s="34" t="s">
        <v>189</v>
      </c>
      <c r="L793" s="30" t="s">
        <v>30</v>
      </c>
      <c r="M793" s="52" t="s">
        <v>1805</v>
      </c>
      <c r="N793" s="55" t="s">
        <v>2637</v>
      </c>
      <c r="O793" s="33" t="s">
        <v>30</v>
      </c>
      <c r="P793" s="33" t="s">
        <v>1492</v>
      </c>
      <c r="Q793" s="35" t="s">
        <v>2044</v>
      </c>
      <c r="R793" s="49">
        <f t="shared" si="219"/>
        <v>0</v>
      </c>
      <c r="S793" s="48">
        <v>0</v>
      </c>
      <c r="T793" s="48">
        <v>0</v>
      </c>
      <c r="U793" s="48" t="s">
        <v>2044</v>
      </c>
      <c r="V793" s="48" t="s">
        <v>2044</v>
      </c>
      <c r="W793" s="49" t="s">
        <v>1740</v>
      </c>
    </row>
    <row r="794" spans="1:23" ht="13.8">
      <c r="A794" s="32" t="s">
        <v>86</v>
      </c>
      <c r="B794" s="30">
        <v>100224</v>
      </c>
      <c r="C794" s="33" t="s">
        <v>128</v>
      </c>
      <c r="D794" s="33" t="s">
        <v>2048</v>
      </c>
      <c r="E794" s="33" t="s">
        <v>180</v>
      </c>
      <c r="F794" s="41">
        <v>0</v>
      </c>
      <c r="G794" s="41">
        <v>0</v>
      </c>
      <c r="H794" s="41">
        <v>0</v>
      </c>
      <c r="I794" s="41">
        <v>0</v>
      </c>
      <c r="J794" s="41">
        <v>0</v>
      </c>
      <c r="K794" s="34" t="s">
        <v>189</v>
      </c>
      <c r="L794" s="30" t="s">
        <v>190</v>
      </c>
      <c r="M794" s="52" t="s">
        <v>794</v>
      </c>
      <c r="N794" s="55" t="s">
        <v>2638</v>
      </c>
      <c r="O794" s="33" t="s">
        <v>190</v>
      </c>
      <c r="P794" s="33" t="s">
        <v>1493</v>
      </c>
      <c r="Q794" s="35" t="s">
        <v>2044</v>
      </c>
      <c r="R794" s="49">
        <f t="shared" si="219"/>
        <v>0</v>
      </c>
      <c r="S794" s="48">
        <v>10</v>
      </c>
      <c r="T794" s="48">
        <v>10</v>
      </c>
      <c r="U794" s="48" t="s">
        <v>2044</v>
      </c>
      <c r="V794" s="48" t="s">
        <v>2044</v>
      </c>
      <c r="W794" s="49" t="s">
        <v>1740</v>
      </c>
    </row>
    <row r="795" spans="1:23" ht="13.8">
      <c r="A795" s="32" t="s">
        <v>86</v>
      </c>
      <c r="B795" s="30">
        <v>100224</v>
      </c>
      <c r="C795" s="33" t="s">
        <v>128</v>
      </c>
      <c r="D795" s="33" t="s">
        <v>2048</v>
      </c>
      <c r="E795" s="33" t="s">
        <v>180</v>
      </c>
      <c r="F795" s="41">
        <v>0</v>
      </c>
      <c r="G795" s="41">
        <v>0</v>
      </c>
      <c r="H795" s="41">
        <v>0</v>
      </c>
      <c r="I795" s="41">
        <v>0</v>
      </c>
      <c r="J795" s="41">
        <v>0</v>
      </c>
      <c r="K795" s="34" t="s">
        <v>189</v>
      </c>
      <c r="L795" s="30" t="s">
        <v>30</v>
      </c>
      <c r="M795" s="52" t="s">
        <v>1806</v>
      </c>
      <c r="N795" s="55" t="s">
        <v>2639</v>
      </c>
      <c r="O795" s="33" t="s">
        <v>30</v>
      </c>
      <c r="P795" s="33" t="s">
        <v>1494</v>
      </c>
      <c r="Q795" s="35" t="s">
        <v>2044</v>
      </c>
      <c r="R795" s="49">
        <f t="shared" si="219"/>
        <v>0</v>
      </c>
      <c r="S795" s="48">
        <v>10</v>
      </c>
      <c r="T795" s="48">
        <v>10</v>
      </c>
      <c r="U795" s="48" t="s">
        <v>2044</v>
      </c>
      <c r="V795" s="48" t="s">
        <v>2044</v>
      </c>
      <c r="W795" s="49" t="s">
        <v>1740</v>
      </c>
    </row>
    <row r="796" spans="1:23" ht="13.8">
      <c r="A796" s="32" t="s">
        <v>86</v>
      </c>
      <c r="B796" s="30">
        <v>100224</v>
      </c>
      <c r="C796" s="33" t="s">
        <v>128</v>
      </c>
      <c r="D796" s="33" t="s">
        <v>2048</v>
      </c>
      <c r="E796" s="33" t="s">
        <v>161</v>
      </c>
      <c r="F796" s="41">
        <v>0</v>
      </c>
      <c r="G796" s="41">
        <v>0</v>
      </c>
      <c r="H796" s="41">
        <v>0</v>
      </c>
      <c r="I796" s="41">
        <v>0</v>
      </c>
      <c r="J796" s="41">
        <v>0</v>
      </c>
      <c r="K796" s="34" t="s">
        <v>189</v>
      </c>
      <c r="L796" s="30" t="s">
        <v>190</v>
      </c>
      <c r="M796" s="52" t="s">
        <v>795</v>
      </c>
      <c r="N796" s="55" t="s">
        <v>2640</v>
      </c>
      <c r="O796" s="33" t="s">
        <v>190</v>
      </c>
      <c r="P796" s="33" t="s">
        <v>1495</v>
      </c>
      <c r="Q796" s="35" t="s">
        <v>2044</v>
      </c>
      <c r="R796" s="49">
        <f t="shared" si="219"/>
        <v>0</v>
      </c>
      <c r="S796" s="48">
        <v>66.66</v>
      </c>
      <c r="T796" s="48">
        <v>33.33</v>
      </c>
      <c r="U796" s="48" t="s">
        <v>2044</v>
      </c>
      <c r="V796" s="48" t="s">
        <v>2044</v>
      </c>
      <c r="W796" s="49" t="s">
        <v>1740</v>
      </c>
    </row>
    <row r="797" spans="1:23" ht="13.8">
      <c r="A797" s="32" t="s">
        <v>86</v>
      </c>
      <c r="B797" s="30">
        <v>100224</v>
      </c>
      <c r="C797" s="33" t="s">
        <v>128</v>
      </c>
      <c r="D797" s="33" t="s">
        <v>2048</v>
      </c>
      <c r="E797" s="33" t="s">
        <v>161</v>
      </c>
      <c r="F797" s="41">
        <v>0</v>
      </c>
      <c r="G797" s="41">
        <v>0</v>
      </c>
      <c r="H797" s="41">
        <v>0</v>
      </c>
      <c r="I797" s="41">
        <v>0</v>
      </c>
      <c r="J797" s="41">
        <v>0</v>
      </c>
      <c r="K797" s="34" t="s">
        <v>189</v>
      </c>
      <c r="L797" s="30" t="s">
        <v>30</v>
      </c>
      <c r="M797" s="52" t="s">
        <v>796</v>
      </c>
      <c r="N797" s="55" t="s">
        <v>2641</v>
      </c>
      <c r="O797" s="33" t="s">
        <v>30</v>
      </c>
      <c r="P797" s="33" t="s">
        <v>1496</v>
      </c>
      <c r="Q797" s="35" t="s">
        <v>2044</v>
      </c>
      <c r="R797" s="49">
        <f t="shared" si="219"/>
        <v>0</v>
      </c>
      <c r="S797" s="48">
        <v>66.66</v>
      </c>
      <c r="T797" s="48">
        <v>33.33</v>
      </c>
      <c r="U797" s="48" t="s">
        <v>2044</v>
      </c>
      <c r="V797" s="48" t="s">
        <v>2044</v>
      </c>
      <c r="W797" s="49" t="s">
        <v>1740</v>
      </c>
    </row>
    <row r="798" spans="1:23" ht="13.8">
      <c r="A798" s="32" t="s">
        <v>86</v>
      </c>
      <c r="B798" s="30">
        <v>100224</v>
      </c>
      <c r="C798" s="33" t="s">
        <v>128</v>
      </c>
      <c r="D798" s="33" t="s">
        <v>2048</v>
      </c>
      <c r="E798" s="33" t="s">
        <v>161</v>
      </c>
      <c r="F798" s="41">
        <f aca="true" t="shared" si="225" ref="F798:I798">F799</f>
        <v>500000</v>
      </c>
      <c r="G798" s="41">
        <f t="shared" si="225"/>
        <v>500000</v>
      </c>
      <c r="H798" s="41">
        <f t="shared" si="225"/>
        <v>375000</v>
      </c>
      <c r="I798" s="41">
        <f t="shared" si="225"/>
        <v>375000</v>
      </c>
      <c r="J798" s="41">
        <f>J799</f>
        <v>375000</v>
      </c>
      <c r="K798" s="34" t="s">
        <v>189</v>
      </c>
      <c r="L798" s="30" t="s">
        <v>190</v>
      </c>
      <c r="M798" s="52" t="s">
        <v>797</v>
      </c>
      <c r="N798" s="55" t="s">
        <v>2642</v>
      </c>
      <c r="O798" s="33" t="s">
        <v>190</v>
      </c>
      <c r="P798" s="33" t="s">
        <v>1497</v>
      </c>
      <c r="Q798" s="35" t="s">
        <v>2044</v>
      </c>
      <c r="R798" s="49">
        <f t="shared" si="219"/>
        <v>2125000</v>
      </c>
      <c r="S798" s="48">
        <v>21.419999999999998</v>
      </c>
      <c r="T798" s="48">
        <v>0</v>
      </c>
      <c r="U798" s="48" t="s">
        <v>2044</v>
      </c>
      <c r="V798" s="48" t="s">
        <v>2044</v>
      </c>
      <c r="W798" s="49" t="s">
        <v>1740</v>
      </c>
    </row>
    <row r="799" spans="1:23" ht="13.8">
      <c r="A799" s="32" t="s">
        <v>87</v>
      </c>
      <c r="B799" s="30">
        <v>100224</v>
      </c>
      <c r="C799" s="33" t="s">
        <v>128</v>
      </c>
      <c r="D799" s="33" t="s">
        <v>2048</v>
      </c>
      <c r="E799" s="33" t="s">
        <v>161</v>
      </c>
      <c r="F799" s="41">
        <v>500000</v>
      </c>
      <c r="G799" s="41">
        <v>500000</v>
      </c>
      <c r="H799" s="41">
        <v>375000</v>
      </c>
      <c r="I799" s="41">
        <v>375000</v>
      </c>
      <c r="J799" s="41">
        <v>375000</v>
      </c>
      <c r="K799" s="34" t="s">
        <v>189</v>
      </c>
      <c r="L799" s="30" t="s">
        <v>30</v>
      </c>
      <c r="M799" s="52" t="s">
        <v>798</v>
      </c>
      <c r="N799" s="55" t="s">
        <v>2643</v>
      </c>
      <c r="O799" s="33" t="s">
        <v>30</v>
      </c>
      <c r="P799" s="33" t="s">
        <v>1497</v>
      </c>
      <c r="Q799" s="35" t="s">
        <v>2044</v>
      </c>
      <c r="R799" s="49">
        <f t="shared" si="219"/>
        <v>2125000</v>
      </c>
      <c r="S799" s="48">
        <v>21.419999999999998</v>
      </c>
      <c r="T799" s="48">
        <v>0</v>
      </c>
      <c r="U799" s="48" t="s">
        <v>2044</v>
      </c>
      <c r="V799" s="48" t="s">
        <v>2044</v>
      </c>
      <c r="W799" s="49" t="s">
        <v>1740</v>
      </c>
    </row>
    <row r="800" spans="1:23" ht="13.8">
      <c r="A800" s="32" t="s">
        <v>86</v>
      </c>
      <c r="B800" s="30">
        <v>100224</v>
      </c>
      <c r="C800" s="33" t="s">
        <v>128</v>
      </c>
      <c r="D800" s="33" t="s">
        <v>2048</v>
      </c>
      <c r="E800" s="33" t="s">
        <v>180</v>
      </c>
      <c r="F800" s="41">
        <f aca="true" t="shared" si="226" ref="F800:I800">F801+F802</f>
        <v>0</v>
      </c>
      <c r="G800" s="41">
        <f t="shared" si="226"/>
        <v>2044999.99</v>
      </c>
      <c r="H800" s="41">
        <f t="shared" si="226"/>
        <v>44999.98</v>
      </c>
      <c r="I800" s="41">
        <f t="shared" si="226"/>
        <v>44999.98</v>
      </c>
      <c r="J800" s="41">
        <f>J801+J802</f>
        <v>44999.98</v>
      </c>
      <c r="K800" s="34" t="s">
        <v>189</v>
      </c>
      <c r="L800" s="30" t="s">
        <v>190</v>
      </c>
      <c r="M800" s="52" t="s">
        <v>799</v>
      </c>
      <c r="N800" s="55" t="s">
        <v>2644</v>
      </c>
      <c r="O800" s="33" t="s">
        <v>190</v>
      </c>
      <c r="P800" s="33" t="s">
        <v>1498</v>
      </c>
      <c r="Q800" s="35" t="s">
        <v>2044</v>
      </c>
      <c r="R800" s="49">
        <f t="shared" si="219"/>
        <v>2179999.93</v>
      </c>
      <c r="S800" s="48">
        <v>10</v>
      </c>
      <c r="T800" s="48">
        <v>10</v>
      </c>
      <c r="U800" s="48" t="s">
        <v>2044</v>
      </c>
      <c r="V800" s="48" t="s">
        <v>2044</v>
      </c>
      <c r="W800" s="49" t="s">
        <v>1740</v>
      </c>
    </row>
    <row r="801" spans="1:23" ht="13.8">
      <c r="A801" s="32" t="s">
        <v>86</v>
      </c>
      <c r="B801" s="30">
        <v>100224</v>
      </c>
      <c r="C801" s="33" t="s">
        <v>128</v>
      </c>
      <c r="D801" s="33" t="s">
        <v>2048</v>
      </c>
      <c r="E801" s="33" t="s">
        <v>180</v>
      </c>
      <c r="F801" s="41">
        <v>0</v>
      </c>
      <c r="G801" s="41">
        <v>0</v>
      </c>
      <c r="H801" s="41">
        <v>0</v>
      </c>
      <c r="I801" s="41">
        <v>0</v>
      </c>
      <c r="J801" s="41">
        <v>0</v>
      </c>
      <c r="K801" s="34" t="s">
        <v>189</v>
      </c>
      <c r="L801" s="30" t="s">
        <v>30</v>
      </c>
      <c r="M801" s="52" t="s">
        <v>800</v>
      </c>
      <c r="N801" s="55" t="s">
        <v>2645</v>
      </c>
      <c r="O801" s="33" t="s">
        <v>30</v>
      </c>
      <c r="P801" s="33" t="s">
        <v>1499</v>
      </c>
      <c r="Q801" s="35" t="s">
        <v>2044</v>
      </c>
      <c r="R801" s="49">
        <f t="shared" si="219"/>
        <v>0</v>
      </c>
      <c r="S801" s="48">
        <v>10</v>
      </c>
      <c r="T801" s="48">
        <v>10</v>
      </c>
      <c r="U801" s="48" t="s">
        <v>2044</v>
      </c>
      <c r="V801" s="48" t="s">
        <v>2044</v>
      </c>
      <c r="W801" s="49" t="s">
        <v>1740</v>
      </c>
    </row>
    <row r="802" spans="1:23" ht="13.8">
      <c r="A802" s="32" t="s">
        <v>90</v>
      </c>
      <c r="B802" s="30">
        <v>100224</v>
      </c>
      <c r="C802" s="33" t="s">
        <v>128</v>
      </c>
      <c r="D802" s="33" t="s">
        <v>2048</v>
      </c>
      <c r="E802" s="33" t="s">
        <v>180</v>
      </c>
      <c r="F802" s="41">
        <v>0</v>
      </c>
      <c r="G802" s="41">
        <v>2044999.99</v>
      </c>
      <c r="H802" s="41">
        <v>44999.98</v>
      </c>
      <c r="I802" s="41">
        <v>44999.98</v>
      </c>
      <c r="J802" s="41">
        <v>44999.98</v>
      </c>
      <c r="K802" s="34" t="s">
        <v>189</v>
      </c>
      <c r="L802" s="30" t="s">
        <v>30</v>
      </c>
      <c r="M802" s="52" t="s">
        <v>801</v>
      </c>
      <c r="N802" s="55" t="s">
        <v>2646</v>
      </c>
      <c r="O802" s="33" t="s">
        <v>30</v>
      </c>
      <c r="P802" s="33" t="s">
        <v>1500</v>
      </c>
      <c r="Q802" s="35" t="s">
        <v>2044</v>
      </c>
      <c r="R802" s="49">
        <f t="shared" si="219"/>
        <v>2179999.93</v>
      </c>
      <c r="S802" s="48">
        <v>100</v>
      </c>
      <c r="T802" s="48">
        <v>100</v>
      </c>
      <c r="U802" s="48" t="s">
        <v>2044</v>
      </c>
      <c r="V802" s="48" t="s">
        <v>2044</v>
      </c>
      <c r="W802" s="49" t="s">
        <v>1740</v>
      </c>
    </row>
    <row r="803" spans="1:23" ht="13.8">
      <c r="A803" s="32" t="s">
        <v>86</v>
      </c>
      <c r="B803" s="30">
        <v>100224</v>
      </c>
      <c r="C803" s="33" t="s">
        <v>128</v>
      </c>
      <c r="D803" s="33" t="s">
        <v>2048</v>
      </c>
      <c r="E803" s="33" t="s">
        <v>182</v>
      </c>
      <c r="F803" s="41">
        <f aca="true" t="shared" si="227" ref="F803:I803">F804+F805+F806+F807</f>
        <v>0</v>
      </c>
      <c r="G803" s="41">
        <f t="shared" si="227"/>
        <v>0</v>
      </c>
      <c r="H803" s="41">
        <f t="shared" si="227"/>
        <v>0</v>
      </c>
      <c r="I803" s="41">
        <f t="shared" si="227"/>
        <v>0</v>
      </c>
      <c r="J803" s="41">
        <f>J804+J805+J806+J807</f>
        <v>0</v>
      </c>
      <c r="K803" s="34" t="s">
        <v>189</v>
      </c>
      <c r="L803" s="30" t="s">
        <v>190</v>
      </c>
      <c r="M803" s="52" t="s">
        <v>802</v>
      </c>
      <c r="N803" s="55" t="s">
        <v>2647</v>
      </c>
      <c r="O803" s="33" t="s">
        <v>190</v>
      </c>
      <c r="P803" s="33" t="s">
        <v>1501</v>
      </c>
      <c r="Q803" s="35" t="s">
        <v>2044</v>
      </c>
      <c r="R803" s="49">
        <f t="shared" si="219"/>
        <v>0</v>
      </c>
      <c r="S803" s="48">
        <v>25</v>
      </c>
      <c r="T803" s="48">
        <v>38.29</v>
      </c>
      <c r="U803" s="48" t="s">
        <v>2044</v>
      </c>
      <c r="V803" s="48" t="s">
        <v>2044</v>
      </c>
      <c r="W803" s="49" t="s">
        <v>1740</v>
      </c>
    </row>
    <row r="804" spans="1:23" ht="13.8">
      <c r="A804" s="32" t="s">
        <v>86</v>
      </c>
      <c r="B804" s="30">
        <v>100224</v>
      </c>
      <c r="C804" s="33" t="s">
        <v>128</v>
      </c>
      <c r="D804" s="33" t="s">
        <v>2048</v>
      </c>
      <c r="E804" s="33" t="s">
        <v>182</v>
      </c>
      <c r="F804" s="41">
        <v>0</v>
      </c>
      <c r="G804" s="41">
        <v>0</v>
      </c>
      <c r="H804" s="41">
        <v>0</v>
      </c>
      <c r="I804" s="41">
        <v>0</v>
      </c>
      <c r="J804" s="41">
        <v>0</v>
      </c>
      <c r="K804" s="34" t="s">
        <v>189</v>
      </c>
      <c r="L804" s="30" t="s">
        <v>30</v>
      </c>
      <c r="M804" s="52" t="s">
        <v>803</v>
      </c>
      <c r="N804" s="55" t="s">
        <v>2648</v>
      </c>
      <c r="O804" s="33" t="s">
        <v>30</v>
      </c>
      <c r="P804" s="33" t="s">
        <v>1502</v>
      </c>
      <c r="Q804" s="35" t="s">
        <v>2044</v>
      </c>
      <c r="R804" s="49">
        <f t="shared" si="219"/>
        <v>0</v>
      </c>
      <c r="S804" s="48">
        <v>40</v>
      </c>
      <c r="T804" s="48">
        <v>76.58</v>
      </c>
      <c r="U804" s="48" t="s">
        <v>2044</v>
      </c>
      <c r="V804" s="48" t="s">
        <v>2044</v>
      </c>
      <c r="W804" s="49" t="s">
        <v>1740</v>
      </c>
    </row>
    <row r="805" spans="1:23" ht="13.8">
      <c r="A805" s="32" t="s">
        <v>86</v>
      </c>
      <c r="B805" s="30">
        <v>100224</v>
      </c>
      <c r="C805" s="33" t="s">
        <v>128</v>
      </c>
      <c r="D805" s="33" t="s">
        <v>2048</v>
      </c>
      <c r="E805" s="33" t="s">
        <v>182</v>
      </c>
      <c r="F805" s="41">
        <v>0</v>
      </c>
      <c r="G805" s="41">
        <v>0</v>
      </c>
      <c r="H805" s="41">
        <v>0</v>
      </c>
      <c r="I805" s="41">
        <v>0</v>
      </c>
      <c r="J805" s="41">
        <v>0</v>
      </c>
      <c r="K805" s="34" t="s">
        <v>189</v>
      </c>
      <c r="L805" s="30" t="s">
        <v>30</v>
      </c>
      <c r="M805" s="52" t="s">
        <v>804</v>
      </c>
      <c r="N805" s="55" t="s">
        <v>2649</v>
      </c>
      <c r="O805" s="33" t="s">
        <v>30</v>
      </c>
      <c r="P805" s="33" t="s">
        <v>1950</v>
      </c>
      <c r="Q805" s="35" t="s">
        <v>2044</v>
      </c>
      <c r="R805" s="49">
        <f t="shared" si="219"/>
        <v>0</v>
      </c>
      <c r="S805" s="48">
        <v>0</v>
      </c>
      <c r="T805" s="48">
        <v>0</v>
      </c>
      <c r="U805" s="48" t="s">
        <v>2044</v>
      </c>
      <c r="V805" s="48" t="s">
        <v>2044</v>
      </c>
      <c r="W805" s="49" t="s">
        <v>1740</v>
      </c>
    </row>
    <row r="806" spans="1:23" ht="13.8">
      <c r="A806" s="32" t="s">
        <v>86</v>
      </c>
      <c r="B806" s="30">
        <v>100224</v>
      </c>
      <c r="C806" s="33" t="s">
        <v>128</v>
      </c>
      <c r="D806" s="33" t="s">
        <v>2048</v>
      </c>
      <c r="E806" s="33" t="s">
        <v>182</v>
      </c>
      <c r="F806" s="41">
        <v>0</v>
      </c>
      <c r="G806" s="41">
        <v>0</v>
      </c>
      <c r="H806" s="41">
        <v>0</v>
      </c>
      <c r="I806" s="41">
        <v>0</v>
      </c>
      <c r="J806" s="41">
        <v>0</v>
      </c>
      <c r="K806" s="34" t="s">
        <v>189</v>
      </c>
      <c r="L806" s="30" t="s">
        <v>30</v>
      </c>
      <c r="M806" s="52" t="s">
        <v>805</v>
      </c>
      <c r="N806" s="55" t="s">
        <v>2650</v>
      </c>
      <c r="O806" s="33" t="s">
        <v>30</v>
      </c>
      <c r="P806" s="33" t="s">
        <v>1503</v>
      </c>
      <c r="Q806" s="35" t="s">
        <v>2044</v>
      </c>
      <c r="R806" s="49">
        <f t="shared" si="219"/>
        <v>0</v>
      </c>
      <c r="S806" s="48">
        <v>0</v>
      </c>
      <c r="T806" s="48">
        <v>0</v>
      </c>
      <c r="U806" s="48" t="s">
        <v>2044</v>
      </c>
      <c r="V806" s="48" t="s">
        <v>2044</v>
      </c>
      <c r="W806" s="49" t="s">
        <v>1740</v>
      </c>
    </row>
    <row r="807" spans="1:23" ht="13.8">
      <c r="A807" s="32" t="s">
        <v>86</v>
      </c>
      <c r="B807" s="30">
        <v>100224</v>
      </c>
      <c r="C807" s="33" t="s">
        <v>128</v>
      </c>
      <c r="D807" s="33" t="s">
        <v>2048</v>
      </c>
      <c r="E807" s="33" t="s">
        <v>182</v>
      </c>
      <c r="F807" s="41">
        <v>0</v>
      </c>
      <c r="G807" s="41">
        <v>0</v>
      </c>
      <c r="H807" s="41">
        <v>0</v>
      </c>
      <c r="I807" s="41">
        <v>0</v>
      </c>
      <c r="J807" s="41">
        <v>0</v>
      </c>
      <c r="K807" s="34" t="s">
        <v>189</v>
      </c>
      <c r="L807" s="30" t="s">
        <v>30</v>
      </c>
      <c r="M807" s="52" t="s">
        <v>806</v>
      </c>
      <c r="N807" s="55" t="s">
        <v>2651</v>
      </c>
      <c r="O807" s="33" t="s">
        <v>30</v>
      </c>
      <c r="P807" s="33" t="s">
        <v>1504</v>
      </c>
      <c r="Q807" s="35" t="s">
        <v>2044</v>
      </c>
      <c r="R807" s="49">
        <f t="shared" si="219"/>
        <v>0</v>
      </c>
      <c r="S807" s="48">
        <v>0</v>
      </c>
      <c r="T807" s="48">
        <v>0</v>
      </c>
      <c r="U807" s="48" t="s">
        <v>2044</v>
      </c>
      <c r="V807" s="48" t="s">
        <v>2044</v>
      </c>
      <c r="W807" s="49" t="s">
        <v>1740</v>
      </c>
    </row>
    <row r="808" spans="1:23" ht="13.8">
      <c r="A808" s="32" t="s">
        <v>86</v>
      </c>
      <c r="B808" s="30">
        <v>100224</v>
      </c>
      <c r="C808" s="33" t="s">
        <v>128</v>
      </c>
      <c r="D808" s="33" t="s">
        <v>2048</v>
      </c>
      <c r="E808" s="33" t="s">
        <v>183</v>
      </c>
      <c r="F808" s="41">
        <f aca="true" t="shared" si="228" ref="F808:I808">F809</f>
        <v>0</v>
      </c>
      <c r="G808" s="41">
        <f t="shared" si="228"/>
        <v>12643080.69</v>
      </c>
      <c r="H808" s="41">
        <f t="shared" si="228"/>
        <v>12643080.69</v>
      </c>
      <c r="I808" s="41">
        <f t="shared" si="228"/>
        <v>12643080.69</v>
      </c>
      <c r="J808" s="41">
        <f>J809</f>
        <v>12643080.69</v>
      </c>
      <c r="K808" s="34" t="s">
        <v>189</v>
      </c>
      <c r="L808" s="30" t="s">
        <v>190</v>
      </c>
      <c r="M808" s="52" t="s">
        <v>807</v>
      </c>
      <c r="N808" s="55" t="s">
        <v>2652</v>
      </c>
      <c r="O808" s="33" t="s">
        <v>190</v>
      </c>
      <c r="P808" s="33" t="s">
        <v>1505</v>
      </c>
      <c r="Q808" s="35" t="s">
        <v>2044</v>
      </c>
      <c r="R808" s="49">
        <f t="shared" si="219"/>
        <v>50572322.76</v>
      </c>
      <c r="S808" s="48">
        <v>0</v>
      </c>
      <c r="T808" s="48">
        <v>0</v>
      </c>
      <c r="U808" s="48" t="s">
        <v>2044</v>
      </c>
      <c r="V808" s="48" t="s">
        <v>2044</v>
      </c>
      <c r="W808" s="49" t="s">
        <v>1740</v>
      </c>
    </row>
    <row r="809" spans="1:23" ht="13.8">
      <c r="A809" s="32" t="s">
        <v>87</v>
      </c>
      <c r="B809" s="30">
        <v>100224</v>
      </c>
      <c r="C809" s="33" t="s">
        <v>128</v>
      </c>
      <c r="D809" s="33" t="s">
        <v>2048</v>
      </c>
      <c r="E809" s="33" t="s">
        <v>183</v>
      </c>
      <c r="F809" s="41">
        <v>0</v>
      </c>
      <c r="G809" s="41">
        <v>12643080.69</v>
      </c>
      <c r="H809" s="41">
        <v>12643080.69</v>
      </c>
      <c r="I809" s="41">
        <v>12643080.69</v>
      </c>
      <c r="J809" s="41">
        <v>12643080.69</v>
      </c>
      <c r="K809" s="34" t="s">
        <v>189</v>
      </c>
      <c r="L809" s="30" t="s">
        <v>30</v>
      </c>
      <c r="M809" s="52" t="s">
        <v>808</v>
      </c>
      <c r="N809" s="55" t="s">
        <v>808</v>
      </c>
      <c r="O809" s="33" t="s">
        <v>30</v>
      </c>
      <c r="P809" s="33" t="s">
        <v>1506</v>
      </c>
      <c r="Q809" s="35" t="s">
        <v>2044</v>
      </c>
      <c r="R809" s="49">
        <f t="shared" si="219"/>
        <v>50572322.76</v>
      </c>
      <c r="S809" s="48">
        <v>0</v>
      </c>
      <c r="T809" s="48">
        <v>0</v>
      </c>
      <c r="U809" s="48" t="s">
        <v>2044</v>
      </c>
      <c r="V809" s="48" t="s">
        <v>2044</v>
      </c>
      <c r="W809" s="49" t="s">
        <v>1740</v>
      </c>
    </row>
    <row r="810" spans="1:23" ht="27.6">
      <c r="A810" s="32" t="s">
        <v>86</v>
      </c>
      <c r="B810" s="30">
        <v>100224</v>
      </c>
      <c r="C810" s="33" t="s">
        <v>128</v>
      </c>
      <c r="D810" s="33" t="s">
        <v>2048</v>
      </c>
      <c r="E810" s="33" t="s">
        <v>184</v>
      </c>
      <c r="F810" s="41">
        <f aca="true" t="shared" si="229" ref="F810:I810">F811+F812+F813</f>
        <v>500000</v>
      </c>
      <c r="G810" s="41">
        <f t="shared" si="229"/>
        <v>5050000</v>
      </c>
      <c r="H810" s="41">
        <f t="shared" si="229"/>
        <v>468055.27</v>
      </c>
      <c r="I810" s="41">
        <f t="shared" si="229"/>
        <v>468055.27</v>
      </c>
      <c r="J810" s="41">
        <f>J811+J812+J813</f>
        <v>468055.27</v>
      </c>
      <c r="K810" s="34" t="s">
        <v>189</v>
      </c>
      <c r="L810" s="30" t="s">
        <v>190</v>
      </c>
      <c r="M810" s="52" t="s">
        <v>809</v>
      </c>
      <c r="N810" s="55" t="s">
        <v>809</v>
      </c>
      <c r="O810" s="33" t="s">
        <v>190</v>
      </c>
      <c r="P810" s="33" t="s">
        <v>1507</v>
      </c>
      <c r="Q810" s="35" t="s">
        <v>2044</v>
      </c>
      <c r="R810" s="49">
        <f t="shared" si="219"/>
        <v>6954165.809999999</v>
      </c>
      <c r="S810" s="48">
        <v>0</v>
      </c>
      <c r="T810" s="48">
        <v>0</v>
      </c>
      <c r="U810" s="48" t="s">
        <v>2044</v>
      </c>
      <c r="V810" s="48" t="s">
        <v>2044</v>
      </c>
      <c r="W810" s="49" t="s">
        <v>1743</v>
      </c>
    </row>
    <row r="811" spans="1:23" ht="13.8">
      <c r="A811" s="32" t="s">
        <v>86</v>
      </c>
      <c r="B811" s="30">
        <v>100224</v>
      </c>
      <c r="C811" s="33" t="s">
        <v>128</v>
      </c>
      <c r="D811" s="33" t="s">
        <v>2048</v>
      </c>
      <c r="E811" s="33" t="s">
        <v>184</v>
      </c>
      <c r="F811" s="41">
        <v>500000</v>
      </c>
      <c r="G811" s="41">
        <v>500000</v>
      </c>
      <c r="H811" s="41">
        <v>0</v>
      </c>
      <c r="I811" s="41">
        <v>0</v>
      </c>
      <c r="J811" s="41">
        <v>0</v>
      </c>
      <c r="K811" s="34" t="s">
        <v>189</v>
      </c>
      <c r="L811" s="30" t="s">
        <v>30</v>
      </c>
      <c r="M811" s="52" t="s">
        <v>810</v>
      </c>
      <c r="N811" s="55" t="s">
        <v>810</v>
      </c>
      <c r="O811" s="33" t="s">
        <v>30</v>
      </c>
      <c r="P811" s="33" t="s">
        <v>1508</v>
      </c>
      <c r="Q811" s="35" t="s">
        <v>2044</v>
      </c>
      <c r="R811" s="49">
        <f t="shared" si="219"/>
        <v>1000000</v>
      </c>
      <c r="S811" s="48">
        <v>100</v>
      </c>
      <c r="T811" s="48">
        <v>0</v>
      </c>
      <c r="U811" s="48" t="s">
        <v>2044</v>
      </c>
      <c r="V811" s="48" t="s">
        <v>2044</v>
      </c>
      <c r="W811" s="49" t="s">
        <v>1742</v>
      </c>
    </row>
    <row r="812" spans="1:23" ht="27.6">
      <c r="A812" s="32" t="s">
        <v>86</v>
      </c>
      <c r="B812" s="30">
        <v>100224</v>
      </c>
      <c r="C812" s="33" t="s">
        <v>128</v>
      </c>
      <c r="D812" s="33" t="s">
        <v>2048</v>
      </c>
      <c r="E812" s="33" t="s">
        <v>184</v>
      </c>
      <c r="F812" s="41">
        <v>0</v>
      </c>
      <c r="G812" s="41">
        <v>550000</v>
      </c>
      <c r="H812" s="41">
        <v>0</v>
      </c>
      <c r="I812" s="41">
        <v>0</v>
      </c>
      <c r="J812" s="41">
        <v>0</v>
      </c>
      <c r="K812" s="34" t="s">
        <v>189</v>
      </c>
      <c r="L812" s="30" t="s">
        <v>30</v>
      </c>
      <c r="M812" s="52" t="s">
        <v>1807</v>
      </c>
      <c r="N812" s="55" t="s">
        <v>1807</v>
      </c>
      <c r="O812" s="33" t="s">
        <v>30</v>
      </c>
      <c r="P812" s="33" t="s">
        <v>1508</v>
      </c>
      <c r="Q812" s="35" t="s">
        <v>2044</v>
      </c>
      <c r="R812" s="49">
        <f t="shared" si="219"/>
        <v>550000</v>
      </c>
      <c r="S812" s="48">
        <v>0</v>
      </c>
      <c r="T812" s="48">
        <v>0</v>
      </c>
      <c r="U812" s="48" t="s">
        <v>2044</v>
      </c>
      <c r="V812" s="48" t="s">
        <v>2044</v>
      </c>
      <c r="W812" s="49" t="s">
        <v>1743</v>
      </c>
    </row>
    <row r="813" spans="1:23" ht="27.6">
      <c r="A813" s="32" t="s">
        <v>86</v>
      </c>
      <c r="B813" s="30">
        <v>100224</v>
      </c>
      <c r="C813" s="33" t="s">
        <v>128</v>
      </c>
      <c r="D813" s="33" t="s">
        <v>2048</v>
      </c>
      <c r="E813" s="33" t="s">
        <v>184</v>
      </c>
      <c r="F813" s="41">
        <v>0</v>
      </c>
      <c r="G813" s="41">
        <v>4000000</v>
      </c>
      <c r="H813" s="41">
        <v>468055.27</v>
      </c>
      <c r="I813" s="41">
        <v>468055.27</v>
      </c>
      <c r="J813" s="41">
        <v>468055.27</v>
      </c>
      <c r="K813" s="34" t="s">
        <v>189</v>
      </c>
      <c r="L813" s="30" t="s">
        <v>30</v>
      </c>
      <c r="M813" s="52" t="s">
        <v>1808</v>
      </c>
      <c r="N813" s="55" t="s">
        <v>2653</v>
      </c>
      <c r="O813" s="33" t="s">
        <v>30</v>
      </c>
      <c r="P813" s="33" t="s">
        <v>1951</v>
      </c>
      <c r="Q813" s="35" t="s">
        <v>2044</v>
      </c>
      <c r="R813" s="49">
        <f t="shared" si="219"/>
        <v>5404165.809999999</v>
      </c>
      <c r="S813" s="48">
        <v>0</v>
      </c>
      <c r="T813" s="48">
        <v>0</v>
      </c>
      <c r="U813" s="48" t="s">
        <v>2044</v>
      </c>
      <c r="V813" s="48" t="s">
        <v>2044</v>
      </c>
      <c r="W813" s="49" t="s">
        <v>1743</v>
      </c>
    </row>
    <row r="814" spans="1:23" ht="13.8">
      <c r="A814" s="32" t="s">
        <v>86</v>
      </c>
      <c r="B814" s="30">
        <v>100225</v>
      </c>
      <c r="C814" s="33" t="s">
        <v>129</v>
      </c>
      <c r="D814" s="33" t="s">
        <v>2048</v>
      </c>
      <c r="E814" s="33" t="s">
        <v>180</v>
      </c>
      <c r="F814" s="41">
        <f>F815</f>
        <v>11070000</v>
      </c>
      <c r="G814" s="41">
        <f aca="true" t="shared" si="230" ref="G814:J814">G815</f>
        <v>33242602.000000004</v>
      </c>
      <c r="H814" s="41">
        <f t="shared" si="230"/>
        <v>8525779.65</v>
      </c>
      <c r="I814" s="41">
        <f t="shared" si="230"/>
        <v>8525779.65</v>
      </c>
      <c r="J814" s="41">
        <f t="shared" si="230"/>
        <v>8525779.65</v>
      </c>
      <c r="K814" s="34" t="s">
        <v>189</v>
      </c>
      <c r="L814" s="30" t="s">
        <v>27</v>
      </c>
      <c r="M814" s="52" t="s">
        <v>811</v>
      </c>
      <c r="N814" s="55" t="s">
        <v>811</v>
      </c>
      <c r="O814" s="33" t="s">
        <v>27</v>
      </c>
      <c r="P814" s="33" t="s">
        <v>1509</v>
      </c>
      <c r="Q814" s="35" t="s">
        <v>2044</v>
      </c>
      <c r="R814" s="47">
        <v>0</v>
      </c>
      <c r="S814" s="48">
        <v>0</v>
      </c>
      <c r="T814" s="48">
        <v>0</v>
      </c>
      <c r="U814" s="48" t="s">
        <v>2044</v>
      </c>
      <c r="V814" s="48" t="s">
        <v>2044</v>
      </c>
      <c r="W814" s="49" t="s">
        <v>1740</v>
      </c>
    </row>
    <row r="815" spans="1:23" ht="13.8">
      <c r="A815" s="32" t="s">
        <v>86</v>
      </c>
      <c r="B815" s="30">
        <v>100225</v>
      </c>
      <c r="C815" s="33" t="s">
        <v>129</v>
      </c>
      <c r="D815" s="33" t="s">
        <v>2048</v>
      </c>
      <c r="E815" s="33" t="s">
        <v>180</v>
      </c>
      <c r="F815" s="41">
        <f>F816+F820+F853+F856</f>
        <v>11070000</v>
      </c>
      <c r="G815" s="41">
        <f aca="true" t="shared" si="231" ref="G815:I815">G816+G820+G853+G856</f>
        <v>33242602.000000004</v>
      </c>
      <c r="H815" s="41">
        <f t="shared" si="231"/>
        <v>8525779.65</v>
      </c>
      <c r="I815" s="41">
        <f t="shared" si="231"/>
        <v>8525779.65</v>
      </c>
      <c r="J815" s="41">
        <f>J816+J820+J853+J856</f>
        <v>8525779.65</v>
      </c>
      <c r="K815" s="34" t="s">
        <v>189</v>
      </c>
      <c r="L815" s="30" t="s">
        <v>191</v>
      </c>
      <c r="M815" s="52" t="s">
        <v>811</v>
      </c>
      <c r="N815" s="55" t="s">
        <v>811</v>
      </c>
      <c r="O815" s="33" t="s">
        <v>191</v>
      </c>
      <c r="P815" s="33" t="s">
        <v>1509</v>
      </c>
      <c r="Q815" s="35" t="s">
        <v>2044</v>
      </c>
      <c r="R815" s="47">
        <v>0</v>
      </c>
      <c r="S815" s="48">
        <v>0</v>
      </c>
      <c r="T815" s="48">
        <v>0</v>
      </c>
      <c r="U815" s="48" t="s">
        <v>2044</v>
      </c>
      <c r="V815" s="48" t="s">
        <v>2044</v>
      </c>
      <c r="W815" s="49" t="s">
        <v>1740</v>
      </c>
    </row>
    <row r="816" spans="1:23" ht="13.8">
      <c r="A816" s="32" t="s">
        <v>86</v>
      </c>
      <c r="B816" s="30">
        <v>100225</v>
      </c>
      <c r="C816" s="33" t="s">
        <v>129</v>
      </c>
      <c r="D816" s="33" t="s">
        <v>2048</v>
      </c>
      <c r="E816" s="33" t="s">
        <v>180</v>
      </c>
      <c r="F816" s="41">
        <f>F817+F818+F819</f>
        <v>0</v>
      </c>
      <c r="G816" s="41">
        <f aca="true" t="shared" si="232" ref="G816:J816">G817+G818+G819</f>
        <v>2100000</v>
      </c>
      <c r="H816" s="41">
        <f t="shared" si="232"/>
        <v>0</v>
      </c>
      <c r="I816" s="41">
        <f t="shared" si="232"/>
        <v>0</v>
      </c>
      <c r="J816" s="41">
        <f t="shared" si="232"/>
        <v>0</v>
      </c>
      <c r="K816" s="34" t="s">
        <v>189</v>
      </c>
      <c r="L816" s="30" t="s">
        <v>190</v>
      </c>
      <c r="M816" s="52" t="s">
        <v>811</v>
      </c>
      <c r="N816" s="55" t="s">
        <v>2654</v>
      </c>
      <c r="O816" s="33" t="s">
        <v>190</v>
      </c>
      <c r="P816" s="33" t="s">
        <v>1509</v>
      </c>
      <c r="Q816" s="35" t="s">
        <v>2044</v>
      </c>
      <c r="R816" s="49">
        <f aca="true" t="shared" si="233" ref="R816:R887">SUM(F816:K816)</f>
        <v>2100000</v>
      </c>
      <c r="S816" s="48">
        <v>0</v>
      </c>
      <c r="T816" s="48">
        <v>0</v>
      </c>
      <c r="U816" s="48" t="s">
        <v>2044</v>
      </c>
      <c r="V816" s="48" t="s">
        <v>2044</v>
      </c>
      <c r="W816" s="49" t="s">
        <v>1740</v>
      </c>
    </row>
    <row r="817" spans="1:23" ht="27.6">
      <c r="A817" s="32" t="s">
        <v>86</v>
      </c>
      <c r="B817" s="30">
        <v>100225</v>
      </c>
      <c r="C817" s="33" t="s">
        <v>129</v>
      </c>
      <c r="D817" s="33" t="s">
        <v>2048</v>
      </c>
      <c r="E817" s="33" t="s">
        <v>180</v>
      </c>
      <c r="F817" s="41">
        <v>0</v>
      </c>
      <c r="G817" s="41">
        <v>0</v>
      </c>
      <c r="H817" s="41">
        <v>0</v>
      </c>
      <c r="I817" s="41">
        <v>0</v>
      </c>
      <c r="J817" s="41">
        <v>0</v>
      </c>
      <c r="K817" s="34" t="s">
        <v>189</v>
      </c>
      <c r="L817" s="30" t="s">
        <v>30</v>
      </c>
      <c r="M817" s="52" t="s">
        <v>1809</v>
      </c>
      <c r="N817" s="55" t="s">
        <v>2655</v>
      </c>
      <c r="O817" s="33" t="s">
        <v>30</v>
      </c>
      <c r="P817" s="33" t="s">
        <v>1952</v>
      </c>
      <c r="Q817" s="35" t="s">
        <v>2044</v>
      </c>
      <c r="R817" s="49">
        <f t="shared" si="233"/>
        <v>0</v>
      </c>
      <c r="S817" s="48">
        <v>0</v>
      </c>
      <c r="T817" s="48">
        <v>50</v>
      </c>
      <c r="U817" s="48" t="s">
        <v>2044</v>
      </c>
      <c r="V817" s="48" t="s">
        <v>2044</v>
      </c>
      <c r="W817" s="49" t="s">
        <v>1743</v>
      </c>
    </row>
    <row r="818" spans="1:23" ht="13.8">
      <c r="A818" s="32" t="s">
        <v>90</v>
      </c>
      <c r="B818" s="30">
        <v>100225</v>
      </c>
      <c r="C818" s="33" t="s">
        <v>129</v>
      </c>
      <c r="D818" s="33" t="s">
        <v>2048</v>
      </c>
      <c r="E818" s="33" t="s">
        <v>188</v>
      </c>
      <c r="F818" s="41">
        <v>0</v>
      </c>
      <c r="G818" s="41">
        <v>2100000</v>
      </c>
      <c r="H818" s="41">
        <v>0</v>
      </c>
      <c r="I818" s="41">
        <v>0</v>
      </c>
      <c r="J818" s="41">
        <v>0</v>
      </c>
      <c r="K818" s="34" t="s">
        <v>189</v>
      </c>
      <c r="L818" s="30" t="s">
        <v>30</v>
      </c>
      <c r="M818" s="52" t="s">
        <v>1810</v>
      </c>
      <c r="N818" s="55" t="s">
        <v>2656</v>
      </c>
      <c r="O818" s="33" t="s">
        <v>30</v>
      </c>
      <c r="P818" s="33" t="s">
        <v>1953</v>
      </c>
      <c r="Q818" s="35" t="s">
        <v>2044</v>
      </c>
      <c r="R818" s="49">
        <f t="shared" si="233"/>
        <v>2100000</v>
      </c>
      <c r="S818" s="48">
        <v>0</v>
      </c>
      <c r="T818" s="48">
        <v>0</v>
      </c>
      <c r="U818" s="48" t="s">
        <v>2044</v>
      </c>
      <c r="V818" s="48" t="s">
        <v>2044</v>
      </c>
      <c r="W818" s="49" t="s">
        <v>1740</v>
      </c>
    </row>
    <row r="819" spans="1:23" ht="13.8">
      <c r="A819" s="32" t="s">
        <v>86</v>
      </c>
      <c r="B819" s="30">
        <v>100225</v>
      </c>
      <c r="C819" s="33" t="s">
        <v>129</v>
      </c>
      <c r="D819" s="33" t="s">
        <v>2048</v>
      </c>
      <c r="E819" s="33" t="s">
        <v>180</v>
      </c>
      <c r="F819" s="41">
        <v>0</v>
      </c>
      <c r="G819" s="41">
        <v>0</v>
      </c>
      <c r="H819" s="41">
        <v>0</v>
      </c>
      <c r="I819" s="41">
        <v>0</v>
      </c>
      <c r="J819" s="41">
        <v>0</v>
      </c>
      <c r="K819" s="34" t="s">
        <v>189</v>
      </c>
      <c r="L819" s="30" t="s">
        <v>30</v>
      </c>
      <c r="M819" s="52" t="s">
        <v>1811</v>
      </c>
      <c r="N819" s="55" t="s">
        <v>2657</v>
      </c>
      <c r="O819" s="33" t="s">
        <v>30</v>
      </c>
      <c r="P819" s="33" t="s">
        <v>1954</v>
      </c>
      <c r="Q819" s="35" t="s">
        <v>2044</v>
      </c>
      <c r="R819" s="49">
        <f t="shared" si="233"/>
        <v>0</v>
      </c>
      <c r="S819" s="48">
        <v>0</v>
      </c>
      <c r="T819" s="48">
        <v>0</v>
      </c>
      <c r="U819" s="48" t="s">
        <v>2044</v>
      </c>
      <c r="V819" s="48" t="s">
        <v>2044</v>
      </c>
      <c r="W819" s="49" t="s">
        <v>1740</v>
      </c>
    </row>
    <row r="820" spans="1:23" ht="13.8">
      <c r="A820" s="32" t="s">
        <v>86</v>
      </c>
      <c r="B820" s="30">
        <v>100225</v>
      </c>
      <c r="C820" s="33" t="s">
        <v>129</v>
      </c>
      <c r="D820" s="33" t="s">
        <v>2048</v>
      </c>
      <c r="E820" s="33" t="s">
        <v>180</v>
      </c>
      <c r="F820" s="41">
        <f>F821+F822+F823+F824+F825+F826+F827+F828+F829+F830+F831+F832+F833+F835+F834+F836+F837+F838+F839+F840+F841+F842+F843+F844+F845+F846+F847+F848+F849+F850+F851+F852</f>
        <v>10700000</v>
      </c>
      <c r="G820" s="41">
        <f aca="true" t="shared" si="234" ref="G820:J820">G821+G822+G823+G824+G825+G826+G827+G828+G829+G830+G831+G832+G833+G835+G834+G836+G837+G838+G839+G840+G841+G842+G843+G844+G845+G846+G847+G848+G849+G850+G851+G852</f>
        <v>29582404.03</v>
      </c>
      <c r="H820" s="41">
        <f t="shared" si="234"/>
        <v>8339136.63</v>
      </c>
      <c r="I820" s="41">
        <f t="shared" si="234"/>
        <v>8339136.63</v>
      </c>
      <c r="J820" s="41">
        <f t="shared" si="234"/>
        <v>8339136.63</v>
      </c>
      <c r="K820" s="34" t="s">
        <v>189</v>
      </c>
      <c r="L820" s="30" t="s">
        <v>190</v>
      </c>
      <c r="M820" s="52" t="s">
        <v>812</v>
      </c>
      <c r="N820" s="55" t="s">
        <v>2658</v>
      </c>
      <c r="O820" s="33" t="s">
        <v>190</v>
      </c>
      <c r="P820" s="33" t="s">
        <v>1510</v>
      </c>
      <c r="Q820" s="35" t="s">
        <v>2044</v>
      </c>
      <c r="R820" s="49">
        <f t="shared" si="233"/>
        <v>65299813.92000001</v>
      </c>
      <c r="S820" s="48">
        <v>40</v>
      </c>
      <c r="T820" s="48">
        <v>40</v>
      </c>
      <c r="U820" s="48" t="s">
        <v>2044</v>
      </c>
      <c r="V820" s="48" t="s">
        <v>2044</v>
      </c>
      <c r="W820" s="49" t="s">
        <v>1740</v>
      </c>
    </row>
    <row r="821" spans="1:23" ht="13.8">
      <c r="A821" s="32" t="s">
        <v>86</v>
      </c>
      <c r="B821" s="30">
        <v>100225</v>
      </c>
      <c r="C821" s="33" t="s">
        <v>129</v>
      </c>
      <c r="D821" s="33" t="s">
        <v>2048</v>
      </c>
      <c r="E821" s="33" t="s">
        <v>180</v>
      </c>
      <c r="F821" s="41">
        <v>0</v>
      </c>
      <c r="G821" s="41">
        <v>0</v>
      </c>
      <c r="H821" s="41">
        <v>0</v>
      </c>
      <c r="I821" s="41">
        <v>0</v>
      </c>
      <c r="J821" s="41">
        <v>0</v>
      </c>
      <c r="K821" s="34" t="s">
        <v>189</v>
      </c>
      <c r="L821" s="30" t="s">
        <v>30</v>
      </c>
      <c r="M821" s="52" t="s">
        <v>813</v>
      </c>
      <c r="N821" s="55" t="s">
        <v>2659</v>
      </c>
      <c r="O821" s="33" t="s">
        <v>30</v>
      </c>
      <c r="P821" s="33" t="s">
        <v>1511</v>
      </c>
      <c r="Q821" s="35" t="s">
        <v>2044</v>
      </c>
      <c r="R821" s="49">
        <f t="shared" si="233"/>
        <v>0</v>
      </c>
      <c r="S821" s="48">
        <v>100</v>
      </c>
      <c r="T821" s="48">
        <v>100</v>
      </c>
      <c r="U821" s="48" t="s">
        <v>2044</v>
      </c>
      <c r="V821" s="48" t="s">
        <v>2044</v>
      </c>
      <c r="W821" s="49" t="s">
        <v>1740</v>
      </c>
    </row>
    <row r="822" spans="1:23" ht="13.8">
      <c r="A822" s="32" t="s">
        <v>90</v>
      </c>
      <c r="B822" s="30">
        <v>100225</v>
      </c>
      <c r="C822" s="33" t="s">
        <v>129</v>
      </c>
      <c r="D822" s="33" t="s">
        <v>2048</v>
      </c>
      <c r="E822" s="33" t="s">
        <v>180</v>
      </c>
      <c r="F822" s="41">
        <v>350000</v>
      </c>
      <c r="G822" s="41">
        <v>350000</v>
      </c>
      <c r="H822" s="41">
        <v>0</v>
      </c>
      <c r="I822" s="41">
        <v>0</v>
      </c>
      <c r="J822" s="41">
        <v>0</v>
      </c>
      <c r="K822" s="34" t="s">
        <v>189</v>
      </c>
      <c r="L822" s="30" t="s">
        <v>30</v>
      </c>
      <c r="M822" s="52" t="s">
        <v>814</v>
      </c>
      <c r="N822" s="55" t="s">
        <v>2660</v>
      </c>
      <c r="O822" s="33" t="s">
        <v>30</v>
      </c>
      <c r="P822" s="33" t="s">
        <v>1512</v>
      </c>
      <c r="Q822" s="35" t="s">
        <v>2044</v>
      </c>
      <c r="R822" s="49">
        <f t="shared" si="233"/>
        <v>700000</v>
      </c>
      <c r="S822" s="48">
        <v>50</v>
      </c>
      <c r="T822" s="48">
        <v>50</v>
      </c>
      <c r="U822" s="48" t="s">
        <v>2044</v>
      </c>
      <c r="V822" s="48" t="s">
        <v>2044</v>
      </c>
      <c r="W822" s="49" t="s">
        <v>1740</v>
      </c>
    </row>
    <row r="823" spans="1:23" ht="13.8">
      <c r="A823" s="32" t="s">
        <v>90</v>
      </c>
      <c r="B823" s="30">
        <v>100225</v>
      </c>
      <c r="C823" s="33" t="s">
        <v>129</v>
      </c>
      <c r="D823" s="33" t="s">
        <v>2048</v>
      </c>
      <c r="E823" s="33" t="s">
        <v>180</v>
      </c>
      <c r="F823" s="41">
        <v>10350000</v>
      </c>
      <c r="G823" s="41">
        <v>10350000</v>
      </c>
      <c r="H823" s="41">
        <v>7959731.99</v>
      </c>
      <c r="I823" s="41">
        <v>7959731.99</v>
      </c>
      <c r="J823" s="41">
        <v>7959731.99</v>
      </c>
      <c r="K823" s="34" t="s">
        <v>189</v>
      </c>
      <c r="L823" s="30" t="s">
        <v>30</v>
      </c>
      <c r="M823" s="52" t="s">
        <v>815</v>
      </c>
      <c r="N823" s="55" t="s">
        <v>2661</v>
      </c>
      <c r="O823" s="33" t="s">
        <v>30</v>
      </c>
      <c r="P823" s="33" t="s">
        <v>1513</v>
      </c>
      <c r="Q823" s="35" t="s">
        <v>2044</v>
      </c>
      <c r="R823" s="49">
        <f t="shared" si="233"/>
        <v>44579195.970000006</v>
      </c>
      <c r="S823" s="48">
        <v>70</v>
      </c>
      <c r="T823" s="48">
        <v>70</v>
      </c>
      <c r="U823" s="48" t="s">
        <v>2044</v>
      </c>
      <c r="V823" s="48" t="s">
        <v>2044</v>
      </c>
      <c r="W823" s="49" t="s">
        <v>1740</v>
      </c>
    </row>
    <row r="824" spans="1:23" ht="13.8">
      <c r="A824" s="32" t="s">
        <v>90</v>
      </c>
      <c r="B824" s="30">
        <v>100225</v>
      </c>
      <c r="C824" s="33" t="s">
        <v>129</v>
      </c>
      <c r="D824" s="33" t="s">
        <v>2048</v>
      </c>
      <c r="E824" s="33" t="s">
        <v>180</v>
      </c>
      <c r="F824" s="41">
        <v>0</v>
      </c>
      <c r="G824" s="41">
        <v>97405</v>
      </c>
      <c r="H824" s="41">
        <v>0</v>
      </c>
      <c r="I824" s="41">
        <v>0</v>
      </c>
      <c r="J824" s="41">
        <v>0</v>
      </c>
      <c r="K824" s="34" t="s">
        <v>189</v>
      </c>
      <c r="L824" s="30" t="s">
        <v>30</v>
      </c>
      <c r="M824" s="52" t="s">
        <v>816</v>
      </c>
      <c r="N824" s="55" t="s">
        <v>2662</v>
      </c>
      <c r="O824" s="33" t="s">
        <v>30</v>
      </c>
      <c r="P824" s="33" t="s">
        <v>1514</v>
      </c>
      <c r="Q824" s="35" t="s">
        <v>2044</v>
      </c>
      <c r="R824" s="49">
        <f t="shared" si="233"/>
        <v>97405</v>
      </c>
      <c r="S824" s="48">
        <v>100</v>
      </c>
      <c r="T824" s="48">
        <v>100</v>
      </c>
      <c r="U824" s="48" t="s">
        <v>2044</v>
      </c>
      <c r="V824" s="48" t="s">
        <v>2044</v>
      </c>
      <c r="W824" s="49" t="s">
        <v>1740</v>
      </c>
    </row>
    <row r="825" spans="1:23" ht="13.8">
      <c r="A825" s="32" t="s">
        <v>90</v>
      </c>
      <c r="B825" s="30">
        <v>100225</v>
      </c>
      <c r="C825" s="33" t="s">
        <v>129</v>
      </c>
      <c r="D825" s="33" t="s">
        <v>2048</v>
      </c>
      <c r="E825" s="33" t="s">
        <v>180</v>
      </c>
      <c r="F825" s="41">
        <v>0</v>
      </c>
      <c r="G825" s="41">
        <v>705000</v>
      </c>
      <c r="H825" s="41">
        <v>0</v>
      </c>
      <c r="I825" s="41">
        <v>0</v>
      </c>
      <c r="J825" s="41">
        <v>0</v>
      </c>
      <c r="K825" s="34" t="s">
        <v>189</v>
      </c>
      <c r="L825" s="30" t="s">
        <v>30</v>
      </c>
      <c r="M825" s="52" t="s">
        <v>817</v>
      </c>
      <c r="N825" s="55" t="s">
        <v>2663</v>
      </c>
      <c r="O825" s="33" t="s">
        <v>30</v>
      </c>
      <c r="P825" s="33" t="s">
        <v>1515</v>
      </c>
      <c r="Q825" s="35" t="s">
        <v>2044</v>
      </c>
      <c r="R825" s="49">
        <f t="shared" si="233"/>
        <v>705000</v>
      </c>
      <c r="S825" s="48">
        <v>30</v>
      </c>
      <c r="T825" s="48">
        <v>30</v>
      </c>
      <c r="U825" s="48" t="s">
        <v>2044</v>
      </c>
      <c r="V825" s="48" t="s">
        <v>2044</v>
      </c>
      <c r="W825" s="49" t="s">
        <v>1742</v>
      </c>
    </row>
    <row r="826" spans="1:23" ht="13.8">
      <c r="A826" s="32" t="s">
        <v>86</v>
      </c>
      <c r="B826" s="30">
        <v>100225</v>
      </c>
      <c r="C826" s="33" t="s">
        <v>129</v>
      </c>
      <c r="D826" s="33" t="s">
        <v>2048</v>
      </c>
      <c r="E826" s="33" t="s">
        <v>180</v>
      </c>
      <c r="F826" s="41">
        <v>0</v>
      </c>
      <c r="G826" s="41">
        <v>0</v>
      </c>
      <c r="H826" s="41">
        <v>0</v>
      </c>
      <c r="I826" s="41">
        <v>0</v>
      </c>
      <c r="J826" s="41">
        <v>0</v>
      </c>
      <c r="K826" s="34" t="s">
        <v>189</v>
      </c>
      <c r="L826" s="30" t="s">
        <v>30</v>
      </c>
      <c r="M826" s="52" t="s">
        <v>818</v>
      </c>
      <c r="N826" s="55" t="s">
        <v>2664</v>
      </c>
      <c r="O826" s="33" t="s">
        <v>30</v>
      </c>
      <c r="P826" s="33" t="s">
        <v>1516</v>
      </c>
      <c r="Q826" s="35" t="s">
        <v>2044</v>
      </c>
      <c r="R826" s="49">
        <f t="shared" si="233"/>
        <v>0</v>
      </c>
      <c r="S826" s="48">
        <v>100</v>
      </c>
      <c r="T826" s="48">
        <v>100</v>
      </c>
      <c r="U826" s="48" t="s">
        <v>2044</v>
      </c>
      <c r="V826" s="48" t="s">
        <v>2044</v>
      </c>
      <c r="W826" s="49" t="s">
        <v>1740</v>
      </c>
    </row>
    <row r="827" spans="1:23" ht="13.8">
      <c r="A827" s="32" t="s">
        <v>86</v>
      </c>
      <c r="B827" s="30">
        <v>100225</v>
      </c>
      <c r="C827" s="33" t="s">
        <v>129</v>
      </c>
      <c r="D827" s="33" t="s">
        <v>2048</v>
      </c>
      <c r="E827" s="33" t="s">
        <v>180</v>
      </c>
      <c r="F827" s="41">
        <v>0</v>
      </c>
      <c r="G827" s="41">
        <v>0</v>
      </c>
      <c r="H827" s="41">
        <v>0</v>
      </c>
      <c r="I827" s="41">
        <v>0</v>
      </c>
      <c r="J827" s="41">
        <v>0</v>
      </c>
      <c r="K827" s="34" t="s">
        <v>189</v>
      </c>
      <c r="L827" s="30" t="s">
        <v>30</v>
      </c>
      <c r="M827" s="52" t="s">
        <v>819</v>
      </c>
      <c r="N827" s="55" t="s">
        <v>2665</v>
      </c>
      <c r="O827" s="33" t="s">
        <v>30</v>
      </c>
      <c r="P827" s="33" t="s">
        <v>1517</v>
      </c>
      <c r="Q827" s="35" t="s">
        <v>2044</v>
      </c>
      <c r="R827" s="49">
        <f t="shared" si="233"/>
        <v>0</v>
      </c>
      <c r="S827" s="48">
        <v>100</v>
      </c>
      <c r="T827" s="48">
        <v>100</v>
      </c>
      <c r="U827" s="48" t="s">
        <v>2044</v>
      </c>
      <c r="V827" s="48" t="s">
        <v>2044</v>
      </c>
      <c r="W827" s="49" t="s">
        <v>1740</v>
      </c>
    </row>
    <row r="828" spans="1:23" ht="13.8">
      <c r="A828" s="32" t="s">
        <v>86</v>
      </c>
      <c r="B828" s="30">
        <v>100225</v>
      </c>
      <c r="C828" s="33" t="s">
        <v>129</v>
      </c>
      <c r="D828" s="33" t="s">
        <v>2048</v>
      </c>
      <c r="E828" s="33" t="s">
        <v>180</v>
      </c>
      <c r="F828" s="41">
        <v>0</v>
      </c>
      <c r="G828" s="41">
        <v>0</v>
      </c>
      <c r="H828" s="41">
        <v>0</v>
      </c>
      <c r="I828" s="41">
        <v>0</v>
      </c>
      <c r="J828" s="41">
        <v>0</v>
      </c>
      <c r="K828" s="34" t="s">
        <v>189</v>
      </c>
      <c r="L828" s="30" t="s">
        <v>30</v>
      </c>
      <c r="M828" s="52" t="s">
        <v>820</v>
      </c>
      <c r="N828" s="55" t="s">
        <v>2666</v>
      </c>
      <c r="O828" s="33" t="s">
        <v>30</v>
      </c>
      <c r="P828" s="33" t="s">
        <v>1518</v>
      </c>
      <c r="Q828" s="35" t="s">
        <v>2044</v>
      </c>
      <c r="R828" s="49">
        <f t="shared" si="233"/>
        <v>0</v>
      </c>
      <c r="S828" s="48">
        <v>100</v>
      </c>
      <c r="T828" s="48">
        <v>100</v>
      </c>
      <c r="U828" s="48" t="s">
        <v>2044</v>
      </c>
      <c r="V828" s="48" t="s">
        <v>2044</v>
      </c>
      <c r="W828" s="49" t="s">
        <v>1740</v>
      </c>
    </row>
    <row r="829" spans="1:23" ht="13.8">
      <c r="A829" s="32" t="s">
        <v>86</v>
      </c>
      <c r="B829" s="30">
        <v>100225</v>
      </c>
      <c r="C829" s="33" t="s">
        <v>129</v>
      </c>
      <c r="D829" s="33" t="s">
        <v>2048</v>
      </c>
      <c r="E829" s="33" t="s">
        <v>180</v>
      </c>
      <c r="F829" s="41">
        <v>0</v>
      </c>
      <c r="G829" s="41">
        <v>0</v>
      </c>
      <c r="H829" s="41">
        <v>0</v>
      </c>
      <c r="I829" s="41">
        <v>0</v>
      </c>
      <c r="J829" s="41">
        <v>0</v>
      </c>
      <c r="K829" s="34" t="s">
        <v>189</v>
      </c>
      <c r="L829" s="30" t="s">
        <v>30</v>
      </c>
      <c r="M829" s="52" t="s">
        <v>821</v>
      </c>
      <c r="N829" s="55" t="s">
        <v>2667</v>
      </c>
      <c r="O829" s="33" t="s">
        <v>30</v>
      </c>
      <c r="P829" s="33" t="s">
        <v>1519</v>
      </c>
      <c r="Q829" s="35" t="s">
        <v>2044</v>
      </c>
      <c r="R829" s="49">
        <f t="shared" si="233"/>
        <v>0</v>
      </c>
      <c r="S829" s="48">
        <v>100</v>
      </c>
      <c r="T829" s="48">
        <v>100</v>
      </c>
      <c r="U829" s="48" t="s">
        <v>2044</v>
      </c>
      <c r="V829" s="48" t="s">
        <v>2044</v>
      </c>
      <c r="W829" s="49" t="s">
        <v>1740</v>
      </c>
    </row>
    <row r="830" spans="1:23" ht="13.8">
      <c r="A830" s="32" t="s">
        <v>86</v>
      </c>
      <c r="B830" s="30">
        <v>100225</v>
      </c>
      <c r="C830" s="33" t="s">
        <v>129</v>
      </c>
      <c r="D830" s="33" t="s">
        <v>2048</v>
      </c>
      <c r="E830" s="33" t="s">
        <v>180</v>
      </c>
      <c r="F830" s="41">
        <v>0</v>
      </c>
      <c r="G830" s="41">
        <v>0</v>
      </c>
      <c r="H830" s="41">
        <v>0</v>
      </c>
      <c r="I830" s="41">
        <v>0</v>
      </c>
      <c r="J830" s="41">
        <v>0</v>
      </c>
      <c r="K830" s="34" t="s">
        <v>189</v>
      </c>
      <c r="L830" s="30" t="s">
        <v>30</v>
      </c>
      <c r="M830" s="52" t="s">
        <v>822</v>
      </c>
      <c r="N830" s="55" t="s">
        <v>2668</v>
      </c>
      <c r="O830" s="33" t="s">
        <v>30</v>
      </c>
      <c r="P830" s="33" t="s">
        <v>1520</v>
      </c>
      <c r="Q830" s="35" t="s">
        <v>2044</v>
      </c>
      <c r="R830" s="49">
        <f t="shared" si="233"/>
        <v>0</v>
      </c>
      <c r="S830" s="48">
        <v>100</v>
      </c>
      <c r="T830" s="48">
        <v>100</v>
      </c>
      <c r="U830" s="48" t="s">
        <v>2044</v>
      </c>
      <c r="V830" s="48" t="s">
        <v>2044</v>
      </c>
      <c r="W830" s="49" t="s">
        <v>1740</v>
      </c>
    </row>
    <row r="831" spans="1:23" ht="13.8">
      <c r="A831" s="32" t="s">
        <v>86</v>
      </c>
      <c r="B831" s="30">
        <v>100225</v>
      </c>
      <c r="C831" s="33" t="s">
        <v>129</v>
      </c>
      <c r="D831" s="33" t="s">
        <v>2048</v>
      </c>
      <c r="E831" s="33" t="s">
        <v>180</v>
      </c>
      <c r="F831" s="41">
        <v>0</v>
      </c>
      <c r="G831" s="41">
        <v>0</v>
      </c>
      <c r="H831" s="41">
        <v>0</v>
      </c>
      <c r="I831" s="41">
        <v>0</v>
      </c>
      <c r="J831" s="41">
        <v>0</v>
      </c>
      <c r="K831" s="34" t="s">
        <v>189</v>
      </c>
      <c r="L831" s="30" t="s">
        <v>30</v>
      </c>
      <c r="M831" s="52" t="s">
        <v>823</v>
      </c>
      <c r="N831" s="55" t="s">
        <v>2669</v>
      </c>
      <c r="O831" s="33" t="s">
        <v>30</v>
      </c>
      <c r="P831" s="33" t="s">
        <v>1521</v>
      </c>
      <c r="Q831" s="35" t="s">
        <v>2044</v>
      </c>
      <c r="R831" s="49">
        <f t="shared" si="233"/>
        <v>0</v>
      </c>
      <c r="S831" s="48">
        <v>100</v>
      </c>
      <c r="T831" s="48">
        <v>100</v>
      </c>
      <c r="U831" s="48" t="s">
        <v>2044</v>
      </c>
      <c r="V831" s="48" t="s">
        <v>2044</v>
      </c>
      <c r="W831" s="49" t="s">
        <v>1740</v>
      </c>
    </row>
    <row r="832" spans="1:23" ht="13.8">
      <c r="A832" s="32" t="s">
        <v>86</v>
      </c>
      <c r="B832" s="30">
        <v>100225</v>
      </c>
      <c r="C832" s="33" t="s">
        <v>129</v>
      </c>
      <c r="D832" s="33" t="s">
        <v>2048</v>
      </c>
      <c r="E832" s="33" t="s">
        <v>180</v>
      </c>
      <c r="F832" s="41">
        <v>0</v>
      </c>
      <c r="G832" s="41">
        <v>0</v>
      </c>
      <c r="H832" s="41">
        <v>0</v>
      </c>
      <c r="I832" s="41">
        <v>0</v>
      </c>
      <c r="J832" s="41">
        <v>0</v>
      </c>
      <c r="K832" s="34" t="s">
        <v>189</v>
      </c>
      <c r="L832" s="30" t="s">
        <v>30</v>
      </c>
      <c r="M832" s="52" t="s">
        <v>824</v>
      </c>
      <c r="N832" s="55" t="s">
        <v>2670</v>
      </c>
      <c r="O832" s="33" t="s">
        <v>30</v>
      </c>
      <c r="P832" s="33" t="s">
        <v>1522</v>
      </c>
      <c r="Q832" s="35" t="s">
        <v>2044</v>
      </c>
      <c r="R832" s="49">
        <f t="shared" si="233"/>
        <v>0</v>
      </c>
      <c r="S832" s="48">
        <v>80</v>
      </c>
      <c r="T832" s="48">
        <v>80</v>
      </c>
      <c r="U832" s="48" t="s">
        <v>2044</v>
      </c>
      <c r="V832" s="48" t="s">
        <v>2044</v>
      </c>
      <c r="W832" s="49" t="s">
        <v>1740</v>
      </c>
    </row>
    <row r="833" spans="1:23" ht="13.8">
      <c r="A833" s="32" t="s">
        <v>86</v>
      </c>
      <c r="B833" s="30">
        <v>100225</v>
      </c>
      <c r="C833" s="33" t="s">
        <v>129</v>
      </c>
      <c r="D833" s="33" t="s">
        <v>2048</v>
      </c>
      <c r="E833" s="33" t="s">
        <v>180</v>
      </c>
      <c r="F833" s="41">
        <v>0</v>
      </c>
      <c r="G833" s="41">
        <v>0</v>
      </c>
      <c r="H833" s="41">
        <v>0</v>
      </c>
      <c r="I833" s="41">
        <v>0</v>
      </c>
      <c r="J833" s="41">
        <v>0</v>
      </c>
      <c r="K833" s="34" t="s">
        <v>189</v>
      </c>
      <c r="L833" s="30" t="s">
        <v>30</v>
      </c>
      <c r="M833" s="52" t="s">
        <v>825</v>
      </c>
      <c r="N833" s="55" t="s">
        <v>2671</v>
      </c>
      <c r="O833" s="33" t="s">
        <v>30</v>
      </c>
      <c r="P833" s="33" t="s">
        <v>1523</v>
      </c>
      <c r="Q833" s="35" t="s">
        <v>2044</v>
      </c>
      <c r="R833" s="49">
        <f t="shared" si="233"/>
        <v>0</v>
      </c>
      <c r="S833" s="48">
        <v>0</v>
      </c>
      <c r="T833" s="48">
        <v>0</v>
      </c>
      <c r="U833" s="48" t="s">
        <v>2044</v>
      </c>
      <c r="V833" s="48" t="s">
        <v>2044</v>
      </c>
      <c r="W833" s="49" t="s">
        <v>1740</v>
      </c>
    </row>
    <row r="834" spans="1:23" ht="13.8">
      <c r="A834" s="32" t="s">
        <v>86</v>
      </c>
      <c r="B834" s="30">
        <v>100225</v>
      </c>
      <c r="C834" s="33" t="s">
        <v>129</v>
      </c>
      <c r="D834" s="33" t="s">
        <v>2048</v>
      </c>
      <c r="E834" s="33" t="s">
        <v>180</v>
      </c>
      <c r="F834" s="41">
        <v>0</v>
      </c>
      <c r="G834" s="41">
        <v>0</v>
      </c>
      <c r="H834" s="41">
        <v>0</v>
      </c>
      <c r="I834" s="41">
        <v>0</v>
      </c>
      <c r="J834" s="41">
        <v>0</v>
      </c>
      <c r="K834" s="34" t="s">
        <v>189</v>
      </c>
      <c r="L834" s="30" t="s">
        <v>30</v>
      </c>
      <c r="M834" s="52" t="s">
        <v>826</v>
      </c>
      <c r="N834" s="55" t="s">
        <v>2672</v>
      </c>
      <c r="O834" s="33" t="s">
        <v>30</v>
      </c>
      <c r="P834" s="33" t="s">
        <v>1524</v>
      </c>
      <c r="Q834" s="35" t="s">
        <v>2044</v>
      </c>
      <c r="R834" s="49">
        <f t="shared" si="233"/>
        <v>0</v>
      </c>
      <c r="S834" s="48">
        <v>0</v>
      </c>
      <c r="T834" s="48">
        <v>0</v>
      </c>
      <c r="U834" s="48" t="s">
        <v>2044</v>
      </c>
      <c r="V834" s="48" t="s">
        <v>2044</v>
      </c>
      <c r="W834" s="49" t="s">
        <v>1740</v>
      </c>
    </row>
    <row r="835" spans="1:23" ht="13.8">
      <c r="A835" s="32" t="s">
        <v>90</v>
      </c>
      <c r="B835" s="30">
        <v>100225</v>
      </c>
      <c r="C835" s="33" t="s">
        <v>129</v>
      </c>
      <c r="D835" s="33" t="s">
        <v>2048</v>
      </c>
      <c r="E835" s="33" t="s">
        <v>180</v>
      </c>
      <c r="F835" s="41">
        <v>0</v>
      </c>
      <c r="G835" s="41">
        <v>1400000</v>
      </c>
      <c r="H835" s="41">
        <v>0</v>
      </c>
      <c r="I835" s="41">
        <v>0</v>
      </c>
      <c r="J835" s="41">
        <v>0</v>
      </c>
      <c r="K835" s="34" t="s">
        <v>189</v>
      </c>
      <c r="L835" s="30" t="s">
        <v>30</v>
      </c>
      <c r="M835" s="52" t="s">
        <v>1812</v>
      </c>
      <c r="N835" s="55" t="s">
        <v>2673</v>
      </c>
      <c r="O835" s="33" t="s">
        <v>30</v>
      </c>
      <c r="P835" s="33" t="s">
        <v>1955</v>
      </c>
      <c r="Q835" s="35" t="s">
        <v>2044</v>
      </c>
      <c r="R835" s="49">
        <f t="shared" si="233"/>
        <v>1400000</v>
      </c>
      <c r="S835" s="48">
        <v>0</v>
      </c>
      <c r="T835" s="48">
        <v>0</v>
      </c>
      <c r="U835" s="48" t="s">
        <v>2044</v>
      </c>
      <c r="V835" s="48" t="s">
        <v>2044</v>
      </c>
      <c r="W835" s="49" t="s">
        <v>1740</v>
      </c>
    </row>
    <row r="836" spans="1:23" ht="13.8">
      <c r="A836" s="32" t="s">
        <v>90</v>
      </c>
      <c r="B836" s="30">
        <v>100225</v>
      </c>
      <c r="C836" s="33" t="s">
        <v>129</v>
      </c>
      <c r="D836" s="33" t="s">
        <v>2048</v>
      </c>
      <c r="E836" s="33" t="s">
        <v>180</v>
      </c>
      <c r="F836" s="41">
        <v>0</v>
      </c>
      <c r="G836" s="41">
        <v>16679999.03</v>
      </c>
      <c r="H836" s="41">
        <v>379404.64</v>
      </c>
      <c r="I836" s="41">
        <v>379404.64</v>
      </c>
      <c r="J836" s="41">
        <v>379404.64</v>
      </c>
      <c r="K836" s="34" t="s">
        <v>189</v>
      </c>
      <c r="L836" s="30" t="s">
        <v>30</v>
      </c>
      <c r="M836" s="52" t="s">
        <v>1813</v>
      </c>
      <c r="N836" s="55" t="s">
        <v>2674</v>
      </c>
      <c r="O836" s="33" t="s">
        <v>30</v>
      </c>
      <c r="P836" s="33" t="s">
        <v>1956</v>
      </c>
      <c r="Q836" s="35" t="s">
        <v>2044</v>
      </c>
      <c r="R836" s="49">
        <f t="shared" si="233"/>
        <v>17818212.95</v>
      </c>
      <c r="S836" s="48">
        <v>0</v>
      </c>
      <c r="T836" s="48">
        <v>0</v>
      </c>
      <c r="U836" s="48" t="s">
        <v>2044</v>
      </c>
      <c r="V836" s="48" t="s">
        <v>2044</v>
      </c>
      <c r="W836" s="49" t="s">
        <v>1740</v>
      </c>
    </row>
    <row r="837" spans="1:23" ht="13.8">
      <c r="A837" s="32" t="s">
        <v>86</v>
      </c>
      <c r="B837" s="30">
        <v>100225</v>
      </c>
      <c r="C837" s="33" t="s">
        <v>129</v>
      </c>
      <c r="D837" s="33" t="s">
        <v>2048</v>
      </c>
      <c r="E837" s="33" t="s">
        <v>180</v>
      </c>
      <c r="F837" s="41">
        <v>0</v>
      </c>
      <c r="G837" s="41">
        <v>0</v>
      </c>
      <c r="H837" s="41">
        <v>0</v>
      </c>
      <c r="I837" s="41">
        <v>0</v>
      </c>
      <c r="J837" s="41">
        <v>0</v>
      </c>
      <c r="K837" s="34" t="s">
        <v>189</v>
      </c>
      <c r="L837" s="30" t="s">
        <v>30</v>
      </c>
      <c r="M837" s="52" t="s">
        <v>1814</v>
      </c>
      <c r="N837" s="55" t="s">
        <v>2675</v>
      </c>
      <c r="O837" s="33" t="s">
        <v>30</v>
      </c>
      <c r="P837" s="33" t="s">
        <v>1957</v>
      </c>
      <c r="Q837" s="35" t="s">
        <v>2044</v>
      </c>
      <c r="R837" s="49">
        <f t="shared" si="233"/>
        <v>0</v>
      </c>
      <c r="S837" s="48">
        <v>70</v>
      </c>
      <c r="T837" s="48">
        <v>70</v>
      </c>
      <c r="U837" s="48" t="s">
        <v>2044</v>
      </c>
      <c r="V837" s="48" t="s">
        <v>2044</v>
      </c>
      <c r="W837" s="49" t="s">
        <v>1740</v>
      </c>
    </row>
    <row r="838" spans="1:23" ht="13.8">
      <c r="A838" s="32" t="s">
        <v>86</v>
      </c>
      <c r="B838" s="30">
        <v>100225</v>
      </c>
      <c r="C838" s="33" t="s">
        <v>129</v>
      </c>
      <c r="D838" s="33" t="s">
        <v>2048</v>
      </c>
      <c r="E838" s="33" t="s">
        <v>180</v>
      </c>
      <c r="F838" s="41">
        <v>0</v>
      </c>
      <c r="G838" s="41">
        <v>0</v>
      </c>
      <c r="H838" s="41">
        <v>0</v>
      </c>
      <c r="I838" s="41">
        <v>0</v>
      </c>
      <c r="J838" s="41">
        <v>0</v>
      </c>
      <c r="K838" s="34" t="s">
        <v>189</v>
      </c>
      <c r="L838" s="30" t="s">
        <v>30</v>
      </c>
      <c r="M838" s="52" t="s">
        <v>1815</v>
      </c>
      <c r="N838" s="55" t="s">
        <v>2676</v>
      </c>
      <c r="O838" s="33" t="s">
        <v>30</v>
      </c>
      <c r="P838" s="33" t="s">
        <v>1958</v>
      </c>
      <c r="Q838" s="35" t="s">
        <v>2044</v>
      </c>
      <c r="R838" s="49">
        <f t="shared" si="233"/>
        <v>0</v>
      </c>
      <c r="S838" s="48">
        <v>0</v>
      </c>
      <c r="T838" s="48">
        <v>0</v>
      </c>
      <c r="U838" s="48" t="s">
        <v>2044</v>
      </c>
      <c r="V838" s="48" t="s">
        <v>2044</v>
      </c>
      <c r="W838" s="49" t="s">
        <v>1740</v>
      </c>
    </row>
    <row r="839" spans="1:23" ht="13.8">
      <c r="A839" s="32" t="s">
        <v>86</v>
      </c>
      <c r="B839" s="30">
        <v>100225</v>
      </c>
      <c r="C839" s="33" t="s">
        <v>129</v>
      </c>
      <c r="D839" s="33" t="s">
        <v>2048</v>
      </c>
      <c r="E839" s="33" t="s">
        <v>180</v>
      </c>
      <c r="F839" s="41">
        <v>0</v>
      </c>
      <c r="G839" s="41">
        <v>0</v>
      </c>
      <c r="H839" s="41">
        <v>0</v>
      </c>
      <c r="I839" s="41">
        <v>0</v>
      </c>
      <c r="J839" s="41">
        <v>0</v>
      </c>
      <c r="K839" s="34" t="s">
        <v>189</v>
      </c>
      <c r="L839" s="30" t="s">
        <v>30</v>
      </c>
      <c r="M839" s="52" t="s">
        <v>1816</v>
      </c>
      <c r="N839" s="55" t="s">
        <v>2677</v>
      </c>
      <c r="O839" s="33" t="s">
        <v>30</v>
      </c>
      <c r="P839" s="33" t="s">
        <v>1959</v>
      </c>
      <c r="Q839" s="35" t="s">
        <v>2044</v>
      </c>
      <c r="R839" s="49">
        <f t="shared" si="233"/>
        <v>0</v>
      </c>
      <c r="S839" s="48">
        <v>60</v>
      </c>
      <c r="T839" s="48">
        <v>60</v>
      </c>
      <c r="U839" s="48" t="s">
        <v>2044</v>
      </c>
      <c r="V839" s="48" t="s">
        <v>2044</v>
      </c>
      <c r="W839" s="49" t="s">
        <v>1740</v>
      </c>
    </row>
    <row r="840" spans="1:23" ht="13.8">
      <c r="A840" s="32" t="s">
        <v>86</v>
      </c>
      <c r="B840" s="30">
        <v>100225</v>
      </c>
      <c r="C840" s="33" t="s">
        <v>129</v>
      </c>
      <c r="D840" s="33" t="s">
        <v>2048</v>
      </c>
      <c r="E840" s="33" t="s">
        <v>180</v>
      </c>
      <c r="F840" s="41">
        <v>0</v>
      </c>
      <c r="G840" s="41">
        <v>0</v>
      </c>
      <c r="H840" s="41">
        <v>0</v>
      </c>
      <c r="I840" s="41">
        <v>0</v>
      </c>
      <c r="J840" s="41">
        <v>0</v>
      </c>
      <c r="K840" s="34" t="s">
        <v>189</v>
      </c>
      <c r="L840" s="30" t="s">
        <v>30</v>
      </c>
      <c r="M840" s="52" t="s">
        <v>1817</v>
      </c>
      <c r="N840" s="55" t="s">
        <v>2678</v>
      </c>
      <c r="O840" s="33" t="s">
        <v>30</v>
      </c>
      <c r="P840" s="33" t="s">
        <v>1960</v>
      </c>
      <c r="Q840" s="35" t="s">
        <v>2044</v>
      </c>
      <c r="R840" s="49">
        <f t="shared" si="233"/>
        <v>0</v>
      </c>
      <c r="S840" s="48">
        <v>0</v>
      </c>
      <c r="T840" s="48">
        <v>0</v>
      </c>
      <c r="U840" s="48" t="s">
        <v>2044</v>
      </c>
      <c r="V840" s="48" t="s">
        <v>2044</v>
      </c>
      <c r="W840" s="49" t="s">
        <v>1740</v>
      </c>
    </row>
    <row r="841" spans="1:23" ht="13.8">
      <c r="A841" s="32" t="s">
        <v>86</v>
      </c>
      <c r="B841" s="30">
        <v>100225</v>
      </c>
      <c r="C841" s="33" t="s">
        <v>129</v>
      </c>
      <c r="D841" s="33" t="s">
        <v>2048</v>
      </c>
      <c r="E841" s="33" t="s">
        <v>180</v>
      </c>
      <c r="F841" s="41">
        <v>0</v>
      </c>
      <c r="G841" s="41">
        <v>0</v>
      </c>
      <c r="H841" s="41">
        <v>0</v>
      </c>
      <c r="I841" s="41">
        <v>0</v>
      </c>
      <c r="J841" s="41">
        <v>0</v>
      </c>
      <c r="K841" s="34" t="s">
        <v>189</v>
      </c>
      <c r="L841" s="30" t="s">
        <v>30</v>
      </c>
      <c r="M841" s="52" t="s">
        <v>1818</v>
      </c>
      <c r="N841" s="55" t="s">
        <v>2679</v>
      </c>
      <c r="O841" s="33" t="s">
        <v>30</v>
      </c>
      <c r="P841" s="33" t="s">
        <v>1961</v>
      </c>
      <c r="Q841" s="35" t="s">
        <v>2044</v>
      </c>
      <c r="R841" s="49">
        <f t="shared" si="233"/>
        <v>0</v>
      </c>
      <c r="S841" s="48">
        <v>0</v>
      </c>
      <c r="T841" s="48">
        <v>0</v>
      </c>
      <c r="U841" s="48" t="s">
        <v>2044</v>
      </c>
      <c r="V841" s="48" t="s">
        <v>2044</v>
      </c>
      <c r="W841" s="49" t="s">
        <v>1740</v>
      </c>
    </row>
    <row r="842" spans="1:23" ht="13.8">
      <c r="A842" s="32" t="s">
        <v>86</v>
      </c>
      <c r="B842" s="30">
        <v>100225</v>
      </c>
      <c r="C842" s="33" t="s">
        <v>129</v>
      </c>
      <c r="D842" s="33" t="s">
        <v>2048</v>
      </c>
      <c r="E842" s="33" t="s">
        <v>180</v>
      </c>
      <c r="F842" s="41">
        <v>0</v>
      </c>
      <c r="G842" s="41">
        <v>0</v>
      </c>
      <c r="H842" s="41">
        <v>0</v>
      </c>
      <c r="I842" s="41">
        <v>0</v>
      </c>
      <c r="J842" s="41">
        <v>0</v>
      </c>
      <c r="K842" s="34" t="s">
        <v>189</v>
      </c>
      <c r="L842" s="30" t="s">
        <v>30</v>
      </c>
      <c r="M842" s="52" t="s">
        <v>1819</v>
      </c>
      <c r="N842" s="55" t="s">
        <v>2680</v>
      </c>
      <c r="O842" s="33" t="s">
        <v>30</v>
      </c>
      <c r="P842" s="33" t="s">
        <v>1962</v>
      </c>
      <c r="Q842" s="35" t="s">
        <v>2044</v>
      </c>
      <c r="R842" s="49">
        <f t="shared" si="233"/>
        <v>0</v>
      </c>
      <c r="S842" s="48">
        <v>0</v>
      </c>
      <c r="T842" s="48">
        <v>0</v>
      </c>
      <c r="U842" s="48" t="s">
        <v>2044</v>
      </c>
      <c r="V842" s="48" t="s">
        <v>2044</v>
      </c>
      <c r="W842" s="49" t="s">
        <v>1740</v>
      </c>
    </row>
    <row r="843" spans="1:23" ht="13.8">
      <c r="A843" s="32" t="s">
        <v>86</v>
      </c>
      <c r="B843" s="30">
        <v>100225</v>
      </c>
      <c r="C843" s="33" t="s">
        <v>129</v>
      </c>
      <c r="D843" s="33" t="s">
        <v>2048</v>
      </c>
      <c r="E843" s="33" t="s">
        <v>180</v>
      </c>
      <c r="F843" s="41">
        <v>0</v>
      </c>
      <c r="G843" s="41">
        <v>0</v>
      </c>
      <c r="H843" s="41">
        <v>0</v>
      </c>
      <c r="I843" s="41">
        <v>0</v>
      </c>
      <c r="J843" s="41">
        <v>0</v>
      </c>
      <c r="K843" s="34" t="s">
        <v>189</v>
      </c>
      <c r="L843" s="30" t="s">
        <v>30</v>
      </c>
      <c r="M843" s="52" t="s">
        <v>1820</v>
      </c>
      <c r="N843" s="55" t="s">
        <v>2681</v>
      </c>
      <c r="O843" s="33" t="s">
        <v>30</v>
      </c>
      <c r="P843" s="33" t="s">
        <v>1963</v>
      </c>
      <c r="Q843" s="35" t="s">
        <v>2044</v>
      </c>
      <c r="R843" s="49">
        <f t="shared" si="233"/>
        <v>0</v>
      </c>
      <c r="S843" s="48">
        <v>0</v>
      </c>
      <c r="T843" s="48">
        <v>0</v>
      </c>
      <c r="U843" s="48" t="s">
        <v>2044</v>
      </c>
      <c r="V843" s="48" t="s">
        <v>2044</v>
      </c>
      <c r="W843" s="49" t="s">
        <v>1740</v>
      </c>
    </row>
    <row r="844" spans="1:23" ht="13.8">
      <c r="A844" s="32" t="s">
        <v>86</v>
      </c>
      <c r="B844" s="30">
        <v>100225</v>
      </c>
      <c r="C844" s="33" t="s">
        <v>129</v>
      </c>
      <c r="D844" s="33" t="s">
        <v>2048</v>
      </c>
      <c r="E844" s="33" t="s">
        <v>180</v>
      </c>
      <c r="F844" s="41">
        <v>0</v>
      </c>
      <c r="G844" s="41">
        <v>0</v>
      </c>
      <c r="H844" s="41">
        <v>0</v>
      </c>
      <c r="I844" s="41">
        <v>0</v>
      </c>
      <c r="J844" s="41">
        <v>0</v>
      </c>
      <c r="K844" s="34" t="s">
        <v>189</v>
      </c>
      <c r="L844" s="30" t="s">
        <v>30</v>
      </c>
      <c r="M844" s="52" t="s">
        <v>1821</v>
      </c>
      <c r="N844" s="55" t="s">
        <v>2682</v>
      </c>
      <c r="O844" s="33" t="s">
        <v>30</v>
      </c>
      <c r="P844" s="33" t="s">
        <v>1964</v>
      </c>
      <c r="Q844" s="35" t="s">
        <v>2044</v>
      </c>
      <c r="R844" s="49">
        <f t="shared" si="233"/>
        <v>0</v>
      </c>
      <c r="S844" s="48">
        <v>0</v>
      </c>
      <c r="T844" s="48">
        <v>0</v>
      </c>
      <c r="U844" s="48" t="s">
        <v>2044</v>
      </c>
      <c r="V844" s="48" t="s">
        <v>2044</v>
      </c>
      <c r="W844" s="49" t="s">
        <v>1740</v>
      </c>
    </row>
    <row r="845" spans="1:23" ht="13.8">
      <c r="A845" s="32" t="s">
        <v>86</v>
      </c>
      <c r="B845" s="30">
        <v>100225</v>
      </c>
      <c r="C845" s="33" t="s">
        <v>129</v>
      </c>
      <c r="D845" s="33" t="s">
        <v>2048</v>
      </c>
      <c r="E845" s="33" t="s">
        <v>180</v>
      </c>
      <c r="F845" s="41">
        <v>0</v>
      </c>
      <c r="G845" s="41">
        <v>0</v>
      </c>
      <c r="H845" s="41">
        <v>0</v>
      </c>
      <c r="I845" s="41">
        <v>0</v>
      </c>
      <c r="J845" s="41">
        <v>0</v>
      </c>
      <c r="K845" s="34" t="s">
        <v>189</v>
      </c>
      <c r="L845" s="30" t="s">
        <v>30</v>
      </c>
      <c r="M845" s="52" t="s">
        <v>1822</v>
      </c>
      <c r="N845" s="55" t="s">
        <v>2683</v>
      </c>
      <c r="O845" s="33" t="s">
        <v>30</v>
      </c>
      <c r="P845" s="33" t="s">
        <v>1965</v>
      </c>
      <c r="Q845" s="35" t="s">
        <v>2044</v>
      </c>
      <c r="R845" s="49">
        <f t="shared" si="233"/>
        <v>0</v>
      </c>
      <c r="S845" s="48">
        <v>0</v>
      </c>
      <c r="T845" s="48">
        <v>0</v>
      </c>
      <c r="U845" s="48" t="s">
        <v>2044</v>
      </c>
      <c r="V845" s="48" t="s">
        <v>2044</v>
      </c>
      <c r="W845" s="49" t="s">
        <v>1742</v>
      </c>
    </row>
    <row r="846" spans="1:23" ht="13.8">
      <c r="A846" s="32" t="s">
        <v>86</v>
      </c>
      <c r="B846" s="30">
        <v>100225</v>
      </c>
      <c r="C846" s="33" t="s">
        <v>129</v>
      </c>
      <c r="D846" s="33" t="s">
        <v>2048</v>
      </c>
      <c r="E846" s="33" t="s">
        <v>180</v>
      </c>
      <c r="F846" s="41">
        <v>0</v>
      </c>
      <c r="G846" s="41">
        <v>0</v>
      </c>
      <c r="H846" s="41">
        <v>0</v>
      </c>
      <c r="I846" s="41">
        <v>0</v>
      </c>
      <c r="J846" s="41">
        <v>0</v>
      </c>
      <c r="K846" s="34" t="s">
        <v>189</v>
      </c>
      <c r="L846" s="30" t="s">
        <v>30</v>
      </c>
      <c r="M846" s="52" t="s">
        <v>1823</v>
      </c>
      <c r="N846" s="55" t="s">
        <v>2684</v>
      </c>
      <c r="O846" s="33" t="s">
        <v>30</v>
      </c>
      <c r="P846" s="33" t="s">
        <v>1966</v>
      </c>
      <c r="Q846" s="35" t="s">
        <v>2044</v>
      </c>
      <c r="R846" s="49">
        <f t="shared" si="233"/>
        <v>0</v>
      </c>
      <c r="S846" s="48">
        <v>0</v>
      </c>
      <c r="T846" s="48">
        <v>0</v>
      </c>
      <c r="U846" s="48" t="s">
        <v>2044</v>
      </c>
      <c r="V846" s="48" t="s">
        <v>2044</v>
      </c>
      <c r="W846" s="49" t="s">
        <v>1740</v>
      </c>
    </row>
    <row r="847" spans="1:23" ht="13.8">
      <c r="A847" s="32" t="s">
        <v>86</v>
      </c>
      <c r="B847" s="30">
        <v>100225</v>
      </c>
      <c r="C847" s="33" t="s">
        <v>129</v>
      </c>
      <c r="D847" s="33" t="s">
        <v>2048</v>
      </c>
      <c r="E847" s="33" t="s">
        <v>180</v>
      </c>
      <c r="F847" s="41">
        <v>0</v>
      </c>
      <c r="G847" s="41">
        <v>0</v>
      </c>
      <c r="H847" s="41">
        <v>0</v>
      </c>
      <c r="I847" s="41">
        <v>0</v>
      </c>
      <c r="J847" s="41">
        <v>0</v>
      </c>
      <c r="K847" s="34" t="s">
        <v>189</v>
      </c>
      <c r="L847" s="30" t="s">
        <v>30</v>
      </c>
      <c r="M847" s="52" t="s">
        <v>1824</v>
      </c>
      <c r="N847" s="55" t="s">
        <v>2685</v>
      </c>
      <c r="O847" s="33" t="s">
        <v>30</v>
      </c>
      <c r="P847" s="33" t="s">
        <v>1967</v>
      </c>
      <c r="Q847" s="35" t="s">
        <v>2044</v>
      </c>
      <c r="R847" s="49">
        <f t="shared" si="233"/>
        <v>0</v>
      </c>
      <c r="S847" s="48">
        <v>0</v>
      </c>
      <c r="T847" s="48">
        <v>0</v>
      </c>
      <c r="U847" s="48" t="s">
        <v>2044</v>
      </c>
      <c r="V847" s="48" t="s">
        <v>2044</v>
      </c>
      <c r="W847" s="49" t="s">
        <v>1740</v>
      </c>
    </row>
    <row r="848" spans="1:23" ht="13.8">
      <c r="A848" s="32" t="s">
        <v>86</v>
      </c>
      <c r="B848" s="30">
        <v>100225</v>
      </c>
      <c r="C848" s="33" t="s">
        <v>129</v>
      </c>
      <c r="D848" s="33" t="s">
        <v>2048</v>
      </c>
      <c r="E848" s="33" t="s">
        <v>180</v>
      </c>
      <c r="F848" s="41">
        <v>0</v>
      </c>
      <c r="G848" s="41">
        <v>0</v>
      </c>
      <c r="H848" s="41">
        <v>0</v>
      </c>
      <c r="I848" s="41">
        <v>0</v>
      </c>
      <c r="J848" s="41">
        <v>0</v>
      </c>
      <c r="K848" s="34" t="s">
        <v>189</v>
      </c>
      <c r="L848" s="30" t="s">
        <v>30</v>
      </c>
      <c r="M848" s="52" t="s">
        <v>1825</v>
      </c>
      <c r="N848" s="55" t="s">
        <v>2686</v>
      </c>
      <c r="O848" s="33" t="s">
        <v>30</v>
      </c>
      <c r="P848" s="33" t="s">
        <v>1968</v>
      </c>
      <c r="Q848" s="35" t="s">
        <v>2044</v>
      </c>
      <c r="R848" s="49">
        <f t="shared" si="233"/>
        <v>0</v>
      </c>
      <c r="S848" s="48">
        <v>0</v>
      </c>
      <c r="T848" s="48">
        <v>0</v>
      </c>
      <c r="U848" s="48" t="s">
        <v>2044</v>
      </c>
      <c r="V848" s="48" t="s">
        <v>2044</v>
      </c>
      <c r="W848" s="49" t="s">
        <v>1740</v>
      </c>
    </row>
    <row r="849" spans="1:23" ht="13.8">
      <c r="A849" s="32" t="s">
        <v>86</v>
      </c>
      <c r="B849" s="30">
        <v>100225</v>
      </c>
      <c r="C849" s="33" t="s">
        <v>129</v>
      </c>
      <c r="D849" s="33" t="s">
        <v>2048</v>
      </c>
      <c r="E849" s="33" t="s">
        <v>180</v>
      </c>
      <c r="F849" s="41">
        <v>0</v>
      </c>
      <c r="G849" s="41">
        <v>0</v>
      </c>
      <c r="H849" s="41">
        <v>0</v>
      </c>
      <c r="I849" s="41">
        <v>0</v>
      </c>
      <c r="J849" s="41">
        <v>0</v>
      </c>
      <c r="K849" s="34" t="s">
        <v>189</v>
      </c>
      <c r="L849" s="30" t="s">
        <v>30</v>
      </c>
      <c r="M849" s="52" t="s">
        <v>1826</v>
      </c>
      <c r="N849" s="55" t="s">
        <v>2687</v>
      </c>
      <c r="O849" s="33" t="s">
        <v>30</v>
      </c>
      <c r="P849" s="33" t="s">
        <v>1969</v>
      </c>
      <c r="Q849" s="35" t="s">
        <v>2044</v>
      </c>
      <c r="R849" s="49">
        <f t="shared" si="233"/>
        <v>0</v>
      </c>
      <c r="S849" s="48">
        <v>0</v>
      </c>
      <c r="T849" s="48">
        <v>0</v>
      </c>
      <c r="U849" s="48" t="s">
        <v>2044</v>
      </c>
      <c r="V849" s="48" t="s">
        <v>2044</v>
      </c>
      <c r="W849" s="49" t="s">
        <v>1740</v>
      </c>
    </row>
    <row r="850" spans="1:23" ht="13.8">
      <c r="A850" s="32" t="s">
        <v>86</v>
      </c>
      <c r="B850" s="30">
        <v>100225</v>
      </c>
      <c r="C850" s="33" t="s">
        <v>129</v>
      </c>
      <c r="D850" s="33" t="s">
        <v>2048</v>
      </c>
      <c r="E850" s="33" t="s">
        <v>180</v>
      </c>
      <c r="F850" s="41">
        <v>0</v>
      </c>
      <c r="G850" s="41">
        <v>0</v>
      </c>
      <c r="H850" s="41">
        <v>0</v>
      </c>
      <c r="I850" s="41">
        <v>0</v>
      </c>
      <c r="J850" s="41">
        <v>0</v>
      </c>
      <c r="K850" s="34" t="s">
        <v>189</v>
      </c>
      <c r="L850" s="30" t="s">
        <v>30</v>
      </c>
      <c r="M850" s="52" t="s">
        <v>1827</v>
      </c>
      <c r="N850" s="55" t="s">
        <v>2688</v>
      </c>
      <c r="O850" s="33" t="s">
        <v>30</v>
      </c>
      <c r="P850" s="33" t="s">
        <v>1970</v>
      </c>
      <c r="Q850" s="35" t="s">
        <v>2044</v>
      </c>
      <c r="R850" s="49">
        <f t="shared" si="233"/>
        <v>0</v>
      </c>
      <c r="S850" s="48">
        <v>0</v>
      </c>
      <c r="T850" s="48">
        <v>0</v>
      </c>
      <c r="U850" s="48" t="s">
        <v>2044</v>
      </c>
      <c r="V850" s="48" t="s">
        <v>2044</v>
      </c>
      <c r="W850" s="49" t="s">
        <v>1740</v>
      </c>
    </row>
    <row r="851" spans="1:23" ht="13.8">
      <c r="A851" s="32" t="s">
        <v>86</v>
      </c>
      <c r="B851" s="30">
        <v>100225</v>
      </c>
      <c r="C851" s="33" t="s">
        <v>129</v>
      </c>
      <c r="D851" s="33" t="s">
        <v>2048</v>
      </c>
      <c r="E851" s="33" t="s">
        <v>180</v>
      </c>
      <c r="F851" s="41">
        <v>0</v>
      </c>
      <c r="G851" s="41">
        <v>0</v>
      </c>
      <c r="H851" s="41">
        <v>0</v>
      </c>
      <c r="I851" s="41">
        <v>0</v>
      </c>
      <c r="J851" s="41">
        <v>0</v>
      </c>
      <c r="K851" s="34" t="s">
        <v>189</v>
      </c>
      <c r="L851" s="30" t="s">
        <v>30</v>
      </c>
      <c r="M851" s="52" t="s">
        <v>1828</v>
      </c>
      <c r="N851" s="55" t="s">
        <v>2689</v>
      </c>
      <c r="O851" s="33" t="s">
        <v>30</v>
      </c>
      <c r="P851" s="33" t="s">
        <v>1971</v>
      </c>
      <c r="Q851" s="35" t="s">
        <v>2044</v>
      </c>
      <c r="R851" s="49">
        <f t="shared" si="233"/>
        <v>0</v>
      </c>
      <c r="S851" s="48">
        <v>0</v>
      </c>
      <c r="T851" s="48">
        <v>0</v>
      </c>
      <c r="U851" s="48" t="s">
        <v>2044</v>
      </c>
      <c r="V851" s="48" t="s">
        <v>2044</v>
      </c>
      <c r="W851" s="49" t="s">
        <v>1740</v>
      </c>
    </row>
    <row r="852" spans="1:23" ht="13.8">
      <c r="A852" s="32" t="s">
        <v>86</v>
      </c>
      <c r="B852" s="30">
        <v>100225</v>
      </c>
      <c r="C852" s="33" t="s">
        <v>129</v>
      </c>
      <c r="D852" s="33" t="s">
        <v>2048</v>
      </c>
      <c r="E852" s="33" t="s">
        <v>180</v>
      </c>
      <c r="F852" s="41">
        <v>0</v>
      </c>
      <c r="G852" s="41">
        <v>0</v>
      </c>
      <c r="H852" s="41">
        <v>0</v>
      </c>
      <c r="I852" s="41">
        <v>0</v>
      </c>
      <c r="J852" s="41">
        <v>0</v>
      </c>
      <c r="K852" s="34" t="s">
        <v>189</v>
      </c>
      <c r="L852" s="30" t="s">
        <v>30</v>
      </c>
      <c r="M852" s="52" t="s">
        <v>1829</v>
      </c>
      <c r="N852" s="55" t="s">
        <v>2690</v>
      </c>
      <c r="O852" s="33" t="s">
        <v>30</v>
      </c>
      <c r="P852" s="33" t="s">
        <v>1972</v>
      </c>
      <c r="Q852" s="35" t="s">
        <v>2044</v>
      </c>
      <c r="R852" s="49">
        <f t="shared" si="233"/>
        <v>0</v>
      </c>
      <c r="S852" s="48">
        <v>57</v>
      </c>
      <c r="T852" s="48">
        <v>57</v>
      </c>
      <c r="U852" s="48" t="s">
        <v>2044</v>
      </c>
      <c r="V852" s="48" t="s">
        <v>2044</v>
      </c>
      <c r="W852" s="49" t="s">
        <v>1740</v>
      </c>
    </row>
    <row r="853" spans="1:23" ht="13.8">
      <c r="A853" s="32" t="s">
        <v>90</v>
      </c>
      <c r="B853" s="30">
        <v>100225</v>
      </c>
      <c r="C853" s="33" t="s">
        <v>129</v>
      </c>
      <c r="D853" s="33" t="s">
        <v>2048</v>
      </c>
      <c r="E853" s="33" t="s">
        <v>180</v>
      </c>
      <c r="F853" s="41">
        <f>F854+F855</f>
        <v>370000</v>
      </c>
      <c r="G853" s="41">
        <f aca="true" t="shared" si="235" ref="G853:J853">G854+G855</f>
        <v>964968.01</v>
      </c>
      <c r="H853" s="41">
        <f t="shared" si="235"/>
        <v>147167.01</v>
      </c>
      <c r="I853" s="41">
        <f t="shared" si="235"/>
        <v>147167.01</v>
      </c>
      <c r="J853" s="41">
        <f t="shared" si="235"/>
        <v>147167.01</v>
      </c>
      <c r="K853" s="34" t="s">
        <v>189</v>
      </c>
      <c r="L853" s="30" t="s">
        <v>190</v>
      </c>
      <c r="M853" s="52" t="s">
        <v>827</v>
      </c>
      <c r="N853" s="55" t="s">
        <v>2691</v>
      </c>
      <c r="O853" s="33" t="s">
        <v>190</v>
      </c>
      <c r="P853" s="33" t="s">
        <v>1525</v>
      </c>
      <c r="Q853" s="35" t="s">
        <v>2044</v>
      </c>
      <c r="R853" s="49">
        <f aca="true" t="shared" si="236" ref="R853">SUM(F853:K853)</f>
        <v>1776469.04</v>
      </c>
      <c r="S853" s="48">
        <v>33</v>
      </c>
      <c r="T853" s="48">
        <v>35</v>
      </c>
      <c r="U853" s="48" t="s">
        <v>2044</v>
      </c>
      <c r="V853" s="48" t="s">
        <v>2044</v>
      </c>
      <c r="W853" s="49" t="s">
        <v>1740</v>
      </c>
    </row>
    <row r="854" spans="1:23" ht="13.8">
      <c r="A854" s="32" t="s">
        <v>90</v>
      </c>
      <c r="B854" s="30">
        <v>100225</v>
      </c>
      <c r="C854" s="33" t="s">
        <v>129</v>
      </c>
      <c r="D854" s="33" t="s">
        <v>2048</v>
      </c>
      <c r="E854" s="33" t="s">
        <v>180</v>
      </c>
      <c r="F854" s="41">
        <v>0</v>
      </c>
      <c r="G854" s="41">
        <v>594968.01</v>
      </c>
      <c r="H854" s="41">
        <v>114968.01</v>
      </c>
      <c r="I854" s="41">
        <v>114968.01</v>
      </c>
      <c r="J854" s="41">
        <v>114968.01</v>
      </c>
      <c r="K854" s="34" t="s">
        <v>189</v>
      </c>
      <c r="L854" s="30" t="s">
        <v>30</v>
      </c>
      <c r="M854" s="52" t="s">
        <v>827</v>
      </c>
      <c r="N854" s="55" t="s">
        <v>827</v>
      </c>
      <c r="O854" s="33" t="s">
        <v>30</v>
      </c>
      <c r="P854" s="33" t="s">
        <v>1525</v>
      </c>
      <c r="Q854" s="35" t="s">
        <v>2044</v>
      </c>
      <c r="R854" s="49">
        <f t="shared" si="233"/>
        <v>939872.04</v>
      </c>
      <c r="S854" s="48">
        <v>33</v>
      </c>
      <c r="T854" s="48">
        <v>35</v>
      </c>
      <c r="U854" s="48" t="s">
        <v>2044</v>
      </c>
      <c r="V854" s="48" t="s">
        <v>2044</v>
      </c>
      <c r="W854" s="49" t="s">
        <v>1740</v>
      </c>
    </row>
    <row r="855" spans="1:23" ht="13.8">
      <c r="A855" s="32" t="s">
        <v>90</v>
      </c>
      <c r="B855" s="30">
        <v>100225</v>
      </c>
      <c r="C855" s="33" t="s">
        <v>129</v>
      </c>
      <c r="D855" s="33" t="s">
        <v>2048</v>
      </c>
      <c r="E855" s="33" t="s">
        <v>180</v>
      </c>
      <c r="F855" s="41">
        <v>370000</v>
      </c>
      <c r="G855" s="41">
        <v>370000</v>
      </c>
      <c r="H855" s="41">
        <v>32199</v>
      </c>
      <c r="I855" s="41">
        <v>32199</v>
      </c>
      <c r="J855" s="41">
        <v>32199</v>
      </c>
      <c r="K855" s="34" t="s">
        <v>189</v>
      </c>
      <c r="L855" s="30" t="s">
        <v>30</v>
      </c>
      <c r="M855" s="52" t="s">
        <v>1830</v>
      </c>
      <c r="N855" s="55" t="s">
        <v>2692</v>
      </c>
      <c r="O855" s="33" t="s">
        <v>30</v>
      </c>
      <c r="P855" s="33" t="s">
        <v>1526</v>
      </c>
      <c r="Q855" s="35" t="s">
        <v>2044</v>
      </c>
      <c r="R855" s="49">
        <f t="shared" si="233"/>
        <v>836597</v>
      </c>
      <c r="S855" s="48">
        <v>33</v>
      </c>
      <c r="T855" s="48">
        <v>33</v>
      </c>
      <c r="U855" s="48" t="s">
        <v>2044</v>
      </c>
      <c r="V855" s="48" t="s">
        <v>2044</v>
      </c>
      <c r="W855" s="49" t="s">
        <v>1740</v>
      </c>
    </row>
    <row r="856" spans="1:23" ht="13.8">
      <c r="A856" s="32" t="s">
        <v>86</v>
      </c>
      <c r="B856" s="30">
        <v>100225</v>
      </c>
      <c r="C856" s="33" t="s">
        <v>129</v>
      </c>
      <c r="D856" s="33" t="s">
        <v>2048</v>
      </c>
      <c r="E856" s="33" t="s">
        <v>180</v>
      </c>
      <c r="F856" s="41">
        <f>F857+F858</f>
        <v>0</v>
      </c>
      <c r="G856" s="41">
        <f aca="true" t="shared" si="237" ref="G856:J856">G857+G858</f>
        <v>595229.96</v>
      </c>
      <c r="H856" s="41">
        <f t="shared" si="237"/>
        <v>39476.01</v>
      </c>
      <c r="I856" s="41">
        <f t="shared" si="237"/>
        <v>39476.01</v>
      </c>
      <c r="J856" s="41">
        <f t="shared" si="237"/>
        <v>39476.01</v>
      </c>
      <c r="K856" s="34" t="s">
        <v>189</v>
      </c>
      <c r="L856" s="30" t="s">
        <v>190</v>
      </c>
      <c r="M856" s="52" t="s">
        <v>1831</v>
      </c>
      <c r="N856" s="55" t="s">
        <v>2693</v>
      </c>
      <c r="O856" s="33" t="s">
        <v>190</v>
      </c>
      <c r="P856" s="33" t="s">
        <v>1527</v>
      </c>
      <c r="Q856" s="35" t="s">
        <v>2044</v>
      </c>
      <c r="R856" s="49">
        <f t="shared" si="233"/>
        <v>713657.99</v>
      </c>
      <c r="S856" s="48">
        <v>60</v>
      </c>
      <c r="T856" s="48">
        <v>30</v>
      </c>
      <c r="U856" s="48" t="s">
        <v>2044</v>
      </c>
      <c r="V856" s="48" t="s">
        <v>2044</v>
      </c>
      <c r="W856" s="49" t="s">
        <v>1742</v>
      </c>
    </row>
    <row r="857" spans="1:23" ht="13.8">
      <c r="A857" s="32" t="s">
        <v>90</v>
      </c>
      <c r="B857" s="30">
        <v>100225</v>
      </c>
      <c r="C857" s="33" t="s">
        <v>129</v>
      </c>
      <c r="D857" s="33" t="s">
        <v>2048</v>
      </c>
      <c r="E857" s="33" t="s">
        <v>180</v>
      </c>
      <c r="F857" s="41">
        <v>0</v>
      </c>
      <c r="G857" s="41">
        <v>159906</v>
      </c>
      <c r="H857" s="41">
        <v>39476.01</v>
      </c>
      <c r="I857" s="41">
        <v>39476.01</v>
      </c>
      <c r="J857" s="41">
        <v>39476.01</v>
      </c>
      <c r="K857" s="34" t="s">
        <v>189</v>
      </c>
      <c r="L857" s="30" t="s">
        <v>30</v>
      </c>
      <c r="M857" s="52" t="s">
        <v>1832</v>
      </c>
      <c r="N857" s="55" t="s">
        <v>2694</v>
      </c>
      <c r="O857" s="33" t="s">
        <v>30</v>
      </c>
      <c r="P857" s="33" t="s">
        <v>1528</v>
      </c>
      <c r="Q857" s="35" t="s">
        <v>2044</v>
      </c>
      <c r="R857" s="49">
        <f t="shared" si="233"/>
        <v>278334.03</v>
      </c>
      <c r="S857" s="48">
        <v>0</v>
      </c>
      <c r="T857" s="48">
        <v>0</v>
      </c>
      <c r="U857" s="48" t="s">
        <v>2044</v>
      </c>
      <c r="V857" s="48" t="s">
        <v>2044</v>
      </c>
      <c r="W857" s="49" t="s">
        <v>1740</v>
      </c>
    </row>
    <row r="858" spans="1:23" ht="13.8">
      <c r="A858" s="32" t="s">
        <v>90</v>
      </c>
      <c r="B858" s="30">
        <v>100225</v>
      </c>
      <c r="C858" s="33" t="s">
        <v>129</v>
      </c>
      <c r="D858" s="33" t="s">
        <v>2048</v>
      </c>
      <c r="E858" s="33" t="s">
        <v>180</v>
      </c>
      <c r="F858" s="41">
        <v>0</v>
      </c>
      <c r="G858" s="41">
        <v>435323.95999999996</v>
      </c>
      <c r="H858" s="41">
        <v>0</v>
      </c>
      <c r="I858" s="41">
        <v>0</v>
      </c>
      <c r="J858" s="41">
        <v>0</v>
      </c>
      <c r="K858" s="34" t="s">
        <v>189</v>
      </c>
      <c r="L858" s="30" t="s">
        <v>30</v>
      </c>
      <c r="M858" s="52" t="s">
        <v>1833</v>
      </c>
      <c r="N858" s="55" t="s">
        <v>2695</v>
      </c>
      <c r="O858" s="33" t="s">
        <v>30</v>
      </c>
      <c r="P858" s="33" t="s">
        <v>1529</v>
      </c>
      <c r="Q858" s="35" t="s">
        <v>2044</v>
      </c>
      <c r="R858" s="49">
        <f t="shared" si="233"/>
        <v>435323.95999999996</v>
      </c>
      <c r="S858" s="48">
        <v>30</v>
      </c>
      <c r="T858" s="48">
        <v>30</v>
      </c>
      <c r="U858" s="48" t="s">
        <v>2044</v>
      </c>
      <c r="V858" s="48" t="s">
        <v>2044</v>
      </c>
      <c r="W858" s="49" t="s">
        <v>1740</v>
      </c>
    </row>
    <row r="859" spans="1:23" ht="13.8">
      <c r="A859" s="32" t="s">
        <v>86</v>
      </c>
      <c r="B859" s="30">
        <v>100226</v>
      </c>
      <c r="C859" s="33" t="s">
        <v>130</v>
      </c>
      <c r="D859" s="33" t="s">
        <v>2048</v>
      </c>
      <c r="E859" s="33" t="s">
        <v>180</v>
      </c>
      <c r="F859" s="41">
        <f>F860</f>
        <v>3000000</v>
      </c>
      <c r="G859" s="41">
        <f aca="true" t="shared" si="238" ref="G859:J859">G860</f>
        <v>3567374</v>
      </c>
      <c r="H859" s="41">
        <f t="shared" si="238"/>
        <v>429374</v>
      </c>
      <c r="I859" s="41">
        <f t="shared" si="238"/>
        <v>429374</v>
      </c>
      <c r="J859" s="41">
        <f t="shared" si="238"/>
        <v>429374</v>
      </c>
      <c r="K859" s="34" t="s">
        <v>189</v>
      </c>
      <c r="L859" s="30" t="s">
        <v>27</v>
      </c>
      <c r="M859" s="52" t="s">
        <v>828</v>
      </c>
      <c r="N859" s="55" t="s">
        <v>828</v>
      </c>
      <c r="O859" s="33" t="s">
        <v>27</v>
      </c>
      <c r="P859" s="33" t="s">
        <v>1530</v>
      </c>
      <c r="Q859" s="35" t="s">
        <v>2044</v>
      </c>
      <c r="R859" s="47">
        <v>0</v>
      </c>
      <c r="S859" s="48">
        <v>0</v>
      </c>
      <c r="T859" s="48">
        <v>0</v>
      </c>
      <c r="U859" s="48" t="s">
        <v>2044</v>
      </c>
      <c r="V859" s="48" t="s">
        <v>2044</v>
      </c>
      <c r="W859" s="49" t="s">
        <v>1742</v>
      </c>
    </row>
    <row r="860" spans="1:23" ht="13.8">
      <c r="A860" s="32" t="s">
        <v>86</v>
      </c>
      <c r="B860" s="30">
        <v>100226</v>
      </c>
      <c r="C860" s="33" t="s">
        <v>130</v>
      </c>
      <c r="D860" s="33" t="s">
        <v>2048</v>
      </c>
      <c r="E860" s="33" t="s">
        <v>180</v>
      </c>
      <c r="F860" s="41">
        <f>F861+F863</f>
        <v>3000000</v>
      </c>
      <c r="G860" s="41">
        <f aca="true" t="shared" si="239" ref="G860:I860">G861+G863</f>
        <v>3567374</v>
      </c>
      <c r="H860" s="41">
        <f t="shared" si="239"/>
        <v>429374</v>
      </c>
      <c r="I860" s="41">
        <f t="shared" si="239"/>
        <v>429374</v>
      </c>
      <c r="J860" s="41">
        <f>J861+J863</f>
        <v>429374</v>
      </c>
      <c r="K860" s="34" t="s">
        <v>189</v>
      </c>
      <c r="L860" s="30" t="s">
        <v>191</v>
      </c>
      <c r="M860" s="52" t="s">
        <v>828</v>
      </c>
      <c r="N860" s="55" t="s">
        <v>828</v>
      </c>
      <c r="O860" s="33" t="s">
        <v>191</v>
      </c>
      <c r="P860" s="33" t="s">
        <v>1530</v>
      </c>
      <c r="Q860" s="35" t="s">
        <v>2044</v>
      </c>
      <c r="R860" s="47">
        <v>0</v>
      </c>
      <c r="S860" s="48">
        <v>0</v>
      </c>
      <c r="T860" s="48">
        <v>0</v>
      </c>
      <c r="U860" s="48" t="s">
        <v>2044</v>
      </c>
      <c r="V860" s="48" t="s">
        <v>2044</v>
      </c>
      <c r="W860" s="49" t="s">
        <v>1742</v>
      </c>
    </row>
    <row r="861" spans="1:23" ht="13.8">
      <c r="A861" s="32" t="s">
        <v>86</v>
      </c>
      <c r="B861" s="30">
        <v>100226</v>
      </c>
      <c r="C861" s="33" t="s">
        <v>130</v>
      </c>
      <c r="D861" s="33" t="s">
        <v>2048</v>
      </c>
      <c r="E861" s="33" t="s">
        <v>180</v>
      </c>
      <c r="F861" s="41">
        <f>F862</f>
        <v>500000</v>
      </c>
      <c r="G861" s="41">
        <f aca="true" t="shared" si="240" ref="G861:J861">G862</f>
        <v>500000</v>
      </c>
      <c r="H861" s="41">
        <f t="shared" si="240"/>
        <v>0</v>
      </c>
      <c r="I861" s="41">
        <f t="shared" si="240"/>
        <v>0</v>
      </c>
      <c r="J861" s="41">
        <f t="shared" si="240"/>
        <v>0</v>
      </c>
      <c r="K861" s="34" t="s">
        <v>189</v>
      </c>
      <c r="L861" s="30" t="s">
        <v>190</v>
      </c>
      <c r="M861" s="52" t="s">
        <v>828</v>
      </c>
      <c r="N861" s="55" t="s">
        <v>2696</v>
      </c>
      <c r="O861" s="33" t="s">
        <v>190</v>
      </c>
      <c r="P861" s="33" t="s">
        <v>1530</v>
      </c>
      <c r="Q861" s="35" t="s">
        <v>2044</v>
      </c>
      <c r="R861" s="49">
        <f t="shared" si="233"/>
        <v>1000000</v>
      </c>
      <c r="S861" s="48">
        <v>0</v>
      </c>
      <c r="T861" s="48">
        <v>100</v>
      </c>
      <c r="U861" s="48" t="s">
        <v>2044</v>
      </c>
      <c r="V861" s="48" t="s">
        <v>2044</v>
      </c>
      <c r="W861" s="49" t="s">
        <v>1742</v>
      </c>
    </row>
    <row r="862" spans="1:23" ht="13.8">
      <c r="A862" s="32" t="s">
        <v>90</v>
      </c>
      <c r="B862" s="30">
        <v>100226</v>
      </c>
      <c r="C862" s="33" t="s">
        <v>130</v>
      </c>
      <c r="D862" s="33" t="s">
        <v>2048</v>
      </c>
      <c r="E862" s="33" t="s">
        <v>180</v>
      </c>
      <c r="F862" s="41">
        <v>500000</v>
      </c>
      <c r="G862" s="41">
        <v>500000</v>
      </c>
      <c r="H862" s="41">
        <v>0</v>
      </c>
      <c r="I862" s="41">
        <v>0</v>
      </c>
      <c r="J862" s="41">
        <v>0</v>
      </c>
      <c r="K862" s="34" t="s">
        <v>189</v>
      </c>
      <c r="L862" s="30" t="s">
        <v>30</v>
      </c>
      <c r="M862" s="52" t="s">
        <v>829</v>
      </c>
      <c r="N862" s="55" t="s">
        <v>829</v>
      </c>
      <c r="O862" s="33" t="s">
        <v>30</v>
      </c>
      <c r="P862" s="33" t="s">
        <v>1531</v>
      </c>
      <c r="Q862" s="35" t="s">
        <v>2044</v>
      </c>
      <c r="R862" s="49">
        <f t="shared" si="233"/>
        <v>1000000</v>
      </c>
      <c r="S862" s="48">
        <v>100</v>
      </c>
      <c r="T862" s="48">
        <v>100</v>
      </c>
      <c r="U862" s="48" t="s">
        <v>2044</v>
      </c>
      <c r="V862" s="48" t="s">
        <v>2044</v>
      </c>
      <c r="W862" s="49" t="s">
        <v>1740</v>
      </c>
    </row>
    <row r="863" spans="1:23" ht="13.8">
      <c r="A863" s="32" t="s">
        <v>90</v>
      </c>
      <c r="B863" s="30">
        <v>100226</v>
      </c>
      <c r="C863" s="33" t="s">
        <v>130</v>
      </c>
      <c r="D863" s="33" t="s">
        <v>2048</v>
      </c>
      <c r="E863" s="33" t="s">
        <v>180</v>
      </c>
      <c r="F863" s="41">
        <f>F864+F865</f>
        <v>2500000</v>
      </c>
      <c r="G863" s="41">
        <f aca="true" t="shared" si="241" ref="G863:J863">G864+G865</f>
        <v>3067374</v>
      </c>
      <c r="H863" s="41">
        <f t="shared" si="241"/>
        <v>429374</v>
      </c>
      <c r="I863" s="41">
        <f t="shared" si="241"/>
        <v>429374</v>
      </c>
      <c r="J863" s="41">
        <f t="shared" si="241"/>
        <v>429374</v>
      </c>
      <c r="K863" s="34" t="s">
        <v>189</v>
      </c>
      <c r="L863" s="30" t="s">
        <v>190</v>
      </c>
      <c r="M863" s="52" t="s">
        <v>830</v>
      </c>
      <c r="N863" s="55" t="s">
        <v>2697</v>
      </c>
      <c r="O863" s="33" t="s">
        <v>190</v>
      </c>
      <c r="P863" s="33" t="s">
        <v>1532</v>
      </c>
      <c r="Q863" s="35" t="s">
        <v>2044</v>
      </c>
      <c r="R863" s="49">
        <f aca="true" t="shared" si="242" ref="R863">SUM(F863:K863)</f>
        <v>6855496</v>
      </c>
      <c r="S863" s="48">
        <v>2</v>
      </c>
      <c r="T863" s="48">
        <v>11.11</v>
      </c>
      <c r="U863" s="48" t="s">
        <v>2044</v>
      </c>
      <c r="V863" s="48" t="s">
        <v>2044</v>
      </c>
      <c r="W863" s="49" t="s">
        <v>1740</v>
      </c>
    </row>
    <row r="864" spans="1:23" ht="13.8">
      <c r="A864" s="32" t="s">
        <v>90</v>
      </c>
      <c r="B864" s="30">
        <v>100226</v>
      </c>
      <c r="C864" s="33" t="s">
        <v>130</v>
      </c>
      <c r="D864" s="33" t="s">
        <v>2048</v>
      </c>
      <c r="E864" s="33" t="s">
        <v>180</v>
      </c>
      <c r="F864" s="41">
        <v>0</v>
      </c>
      <c r="G864" s="41">
        <v>567374</v>
      </c>
      <c r="H864" s="41">
        <v>429374</v>
      </c>
      <c r="I864" s="41">
        <v>429374</v>
      </c>
      <c r="J864" s="41">
        <v>429374</v>
      </c>
      <c r="K864" s="34" t="s">
        <v>189</v>
      </c>
      <c r="L864" s="30" t="s">
        <v>30</v>
      </c>
      <c r="M864" s="52" t="s">
        <v>830</v>
      </c>
      <c r="N864" s="55" t="s">
        <v>830</v>
      </c>
      <c r="O864" s="33" t="s">
        <v>30</v>
      </c>
      <c r="P864" s="33" t="s">
        <v>1532</v>
      </c>
      <c r="Q864" s="35" t="s">
        <v>2044</v>
      </c>
      <c r="R864" s="49">
        <f t="shared" si="233"/>
        <v>1855496</v>
      </c>
      <c r="S864" s="48">
        <v>2</v>
      </c>
      <c r="T864" s="48">
        <v>11.11</v>
      </c>
      <c r="U864" s="48" t="s">
        <v>2044</v>
      </c>
      <c r="V864" s="48" t="s">
        <v>2044</v>
      </c>
      <c r="W864" s="49" t="s">
        <v>1740</v>
      </c>
    </row>
    <row r="865" spans="1:23" ht="13.8">
      <c r="A865" s="32" t="s">
        <v>90</v>
      </c>
      <c r="B865" s="30">
        <v>100226</v>
      </c>
      <c r="C865" s="33" t="s">
        <v>130</v>
      </c>
      <c r="D865" s="33" t="s">
        <v>2048</v>
      </c>
      <c r="E865" s="33" t="s">
        <v>180</v>
      </c>
      <c r="F865" s="41">
        <v>2500000</v>
      </c>
      <c r="G865" s="41">
        <v>2500000</v>
      </c>
      <c r="H865" s="41">
        <v>0</v>
      </c>
      <c r="I865" s="41">
        <v>0</v>
      </c>
      <c r="J865" s="41">
        <v>0</v>
      </c>
      <c r="K865" s="34" t="s">
        <v>189</v>
      </c>
      <c r="L865" s="30" t="s">
        <v>30</v>
      </c>
      <c r="M865" s="52" t="s">
        <v>831</v>
      </c>
      <c r="N865" s="55" t="s">
        <v>831</v>
      </c>
      <c r="O865" s="33" t="s">
        <v>30</v>
      </c>
      <c r="P865" s="33" t="s">
        <v>1532</v>
      </c>
      <c r="Q865" s="35" t="s">
        <v>2044</v>
      </c>
      <c r="R865" s="49">
        <f t="shared" si="233"/>
        <v>5000000</v>
      </c>
      <c r="S865" s="48">
        <v>11.11</v>
      </c>
      <c r="T865" s="48">
        <v>11.11</v>
      </c>
      <c r="U865" s="48" t="s">
        <v>2044</v>
      </c>
      <c r="V865" s="48" t="s">
        <v>2044</v>
      </c>
      <c r="W865" s="49" t="s">
        <v>1742</v>
      </c>
    </row>
    <row r="866" spans="1:23" ht="13.8">
      <c r="A866" s="32" t="s">
        <v>86</v>
      </c>
      <c r="B866" s="30">
        <v>100226</v>
      </c>
      <c r="C866" s="33" t="s">
        <v>130</v>
      </c>
      <c r="D866" s="33" t="s">
        <v>2048</v>
      </c>
      <c r="E866" s="33" t="s">
        <v>180</v>
      </c>
      <c r="F866" s="41">
        <v>0</v>
      </c>
      <c r="G866" s="41">
        <v>0</v>
      </c>
      <c r="H866" s="41">
        <v>0</v>
      </c>
      <c r="I866" s="41">
        <v>0</v>
      </c>
      <c r="J866" s="41">
        <v>0</v>
      </c>
      <c r="K866" s="34" t="s">
        <v>189</v>
      </c>
      <c r="L866" s="30" t="s">
        <v>190</v>
      </c>
      <c r="M866" s="52" t="s">
        <v>832</v>
      </c>
      <c r="N866" s="55" t="s">
        <v>833</v>
      </c>
      <c r="O866" s="33" t="s">
        <v>190</v>
      </c>
      <c r="P866" s="33" t="s">
        <v>1533</v>
      </c>
      <c r="Q866" s="35" t="s">
        <v>2044</v>
      </c>
      <c r="R866" s="49">
        <f t="shared" si="233"/>
        <v>0</v>
      </c>
      <c r="S866" s="48">
        <v>7</v>
      </c>
      <c r="T866" s="48">
        <v>40</v>
      </c>
      <c r="U866" s="48" t="s">
        <v>2044</v>
      </c>
      <c r="V866" s="48" t="s">
        <v>2044</v>
      </c>
      <c r="W866" s="49" t="s">
        <v>1742</v>
      </c>
    </row>
    <row r="867" spans="1:23" ht="13.8">
      <c r="A867" s="32" t="s">
        <v>86</v>
      </c>
      <c r="B867" s="30">
        <v>100226</v>
      </c>
      <c r="C867" s="33" t="s">
        <v>130</v>
      </c>
      <c r="D867" s="33" t="s">
        <v>2048</v>
      </c>
      <c r="E867" s="33" t="s">
        <v>180</v>
      </c>
      <c r="F867" s="41">
        <v>0</v>
      </c>
      <c r="G867" s="41">
        <v>0</v>
      </c>
      <c r="H867" s="41">
        <v>0</v>
      </c>
      <c r="I867" s="41">
        <v>0</v>
      </c>
      <c r="J867" s="41">
        <v>0</v>
      </c>
      <c r="K867" s="34" t="s">
        <v>189</v>
      </c>
      <c r="L867" s="30" t="s">
        <v>30</v>
      </c>
      <c r="M867" s="52" t="s">
        <v>833</v>
      </c>
      <c r="N867" s="55" t="s">
        <v>833</v>
      </c>
      <c r="O867" s="33" t="s">
        <v>30</v>
      </c>
      <c r="P867" s="33" t="s">
        <v>1534</v>
      </c>
      <c r="Q867" s="35" t="s">
        <v>2044</v>
      </c>
      <c r="R867" s="49">
        <f t="shared" si="233"/>
        <v>0</v>
      </c>
      <c r="S867" s="48">
        <v>25</v>
      </c>
      <c r="T867" s="48">
        <v>40</v>
      </c>
      <c r="U867" s="48" t="s">
        <v>2044</v>
      </c>
      <c r="V867" s="48" t="s">
        <v>2044</v>
      </c>
      <c r="W867" s="49" t="s">
        <v>1740</v>
      </c>
    </row>
    <row r="868" spans="1:23" ht="13.8">
      <c r="A868" s="32" t="s">
        <v>86</v>
      </c>
      <c r="B868" s="30">
        <v>100227</v>
      </c>
      <c r="C868" s="33" t="s">
        <v>131</v>
      </c>
      <c r="D868" s="40" t="s">
        <v>2047</v>
      </c>
      <c r="E868" s="33" t="s">
        <v>180</v>
      </c>
      <c r="F868" s="41">
        <f>F869</f>
        <v>300000</v>
      </c>
      <c r="G868" s="41">
        <f aca="true" t="shared" si="243" ref="G868:J868">G869</f>
        <v>34099999.99</v>
      </c>
      <c r="H868" s="41">
        <f t="shared" si="243"/>
        <v>17191155.18</v>
      </c>
      <c r="I868" s="41">
        <f t="shared" si="243"/>
        <v>17191155.18</v>
      </c>
      <c r="J868" s="41">
        <f t="shared" si="243"/>
        <v>17191155.18</v>
      </c>
      <c r="K868" s="34" t="s">
        <v>189</v>
      </c>
      <c r="L868" s="30" t="s">
        <v>27</v>
      </c>
      <c r="M868" s="52" t="s">
        <v>834</v>
      </c>
      <c r="N868" s="55" t="s">
        <v>834</v>
      </c>
      <c r="O868" s="33" t="s">
        <v>27</v>
      </c>
      <c r="P868" s="33" t="s">
        <v>1535</v>
      </c>
      <c r="Q868" s="35" t="s">
        <v>2044</v>
      </c>
      <c r="R868" s="47">
        <v>0</v>
      </c>
      <c r="S868" s="48">
        <v>0</v>
      </c>
      <c r="T868" s="48">
        <v>0</v>
      </c>
      <c r="U868" s="48" t="s">
        <v>2044</v>
      </c>
      <c r="V868" s="48" t="s">
        <v>2044</v>
      </c>
      <c r="W868" s="49" t="s">
        <v>1740</v>
      </c>
    </row>
    <row r="869" spans="1:23" ht="13.8">
      <c r="A869" s="32" t="s">
        <v>86</v>
      </c>
      <c r="B869" s="30">
        <v>100227</v>
      </c>
      <c r="C869" s="33" t="s">
        <v>131</v>
      </c>
      <c r="D869" s="40" t="s">
        <v>2047</v>
      </c>
      <c r="E869" s="33" t="s">
        <v>180</v>
      </c>
      <c r="F869" s="41">
        <f>F870+F873+F876</f>
        <v>300000</v>
      </c>
      <c r="G869" s="41">
        <f aca="true" t="shared" si="244" ref="G869:J869">G870+G873+G876</f>
        <v>34099999.99</v>
      </c>
      <c r="H869" s="41">
        <f>H870+H873+H876</f>
        <v>17191155.18</v>
      </c>
      <c r="I869" s="41">
        <f t="shared" si="244"/>
        <v>17191155.18</v>
      </c>
      <c r="J869" s="41">
        <f t="shared" si="244"/>
        <v>17191155.18</v>
      </c>
      <c r="K869" s="34" t="s">
        <v>189</v>
      </c>
      <c r="L869" s="30" t="s">
        <v>191</v>
      </c>
      <c r="M869" s="52" t="s">
        <v>834</v>
      </c>
      <c r="N869" s="55" t="s">
        <v>834</v>
      </c>
      <c r="O869" s="33" t="s">
        <v>191</v>
      </c>
      <c r="P869" s="33" t="s">
        <v>1535</v>
      </c>
      <c r="Q869" s="35" t="s">
        <v>2044</v>
      </c>
      <c r="R869" s="47">
        <v>0</v>
      </c>
      <c r="S869" s="48">
        <v>0</v>
      </c>
      <c r="T869" s="48">
        <v>0</v>
      </c>
      <c r="U869" s="48" t="s">
        <v>2044</v>
      </c>
      <c r="V869" s="48" t="s">
        <v>2044</v>
      </c>
      <c r="W869" s="49" t="s">
        <v>1740</v>
      </c>
    </row>
    <row r="870" spans="1:23" ht="13.8">
      <c r="A870" s="32" t="s">
        <v>86</v>
      </c>
      <c r="B870" s="30">
        <v>100227</v>
      </c>
      <c r="C870" s="33" t="s">
        <v>131</v>
      </c>
      <c r="D870" s="40" t="s">
        <v>2047</v>
      </c>
      <c r="E870" s="33" t="s">
        <v>180</v>
      </c>
      <c r="F870" s="41">
        <f aca="true" t="shared" si="245" ref="F870:I870">F871+F872</f>
        <v>0</v>
      </c>
      <c r="G870" s="41">
        <f t="shared" si="245"/>
        <v>21800000</v>
      </c>
      <c r="H870" s="41">
        <f t="shared" si="245"/>
        <v>7171548.93</v>
      </c>
      <c r="I870" s="41">
        <f t="shared" si="245"/>
        <v>7171548.93</v>
      </c>
      <c r="J870" s="41">
        <f>J871+J872</f>
        <v>7171548.93</v>
      </c>
      <c r="K870" s="34" t="s">
        <v>189</v>
      </c>
      <c r="L870" s="30" t="s">
        <v>190</v>
      </c>
      <c r="M870" s="52" t="s">
        <v>834</v>
      </c>
      <c r="N870" s="55" t="s">
        <v>2698</v>
      </c>
      <c r="O870" s="33" t="s">
        <v>190</v>
      </c>
      <c r="P870" s="33" t="s">
        <v>1535</v>
      </c>
      <c r="Q870" s="35" t="s">
        <v>2044</v>
      </c>
      <c r="R870" s="49">
        <f t="shared" si="233"/>
        <v>43314646.79</v>
      </c>
      <c r="S870" s="48">
        <v>40</v>
      </c>
      <c r="T870" s="48">
        <v>40</v>
      </c>
      <c r="U870" s="48" t="s">
        <v>2044</v>
      </c>
      <c r="V870" s="48" t="s">
        <v>2044</v>
      </c>
      <c r="W870" s="49" t="s">
        <v>1740</v>
      </c>
    </row>
    <row r="871" spans="1:23" ht="13.8">
      <c r="A871" s="32" t="s">
        <v>86</v>
      </c>
      <c r="B871" s="30">
        <v>100227</v>
      </c>
      <c r="C871" s="33" t="s">
        <v>131</v>
      </c>
      <c r="D871" s="40" t="s">
        <v>2047</v>
      </c>
      <c r="E871" s="33" t="s">
        <v>180</v>
      </c>
      <c r="F871" s="41">
        <v>0</v>
      </c>
      <c r="G871" s="41">
        <v>14300000</v>
      </c>
      <c r="H871" s="41">
        <v>7171548.93</v>
      </c>
      <c r="I871" s="41">
        <v>7171548.93</v>
      </c>
      <c r="J871" s="41">
        <v>7171548.93</v>
      </c>
      <c r="K871" s="34" t="s">
        <v>189</v>
      </c>
      <c r="L871" s="30" t="s">
        <v>30</v>
      </c>
      <c r="M871" s="52" t="s">
        <v>835</v>
      </c>
      <c r="N871" s="55" t="s">
        <v>2699</v>
      </c>
      <c r="O871" s="33" t="s">
        <v>30</v>
      </c>
      <c r="P871" s="33" t="s">
        <v>1536</v>
      </c>
      <c r="Q871" s="35" t="s">
        <v>2044</v>
      </c>
      <c r="R871" s="49">
        <f t="shared" si="233"/>
        <v>35814646.79</v>
      </c>
      <c r="S871" s="48">
        <v>40</v>
      </c>
      <c r="T871" s="48">
        <v>40</v>
      </c>
      <c r="U871" s="48" t="s">
        <v>2044</v>
      </c>
      <c r="V871" s="48" t="s">
        <v>2044</v>
      </c>
      <c r="W871" s="49" t="s">
        <v>1740</v>
      </c>
    </row>
    <row r="872" spans="1:23" ht="13.8">
      <c r="A872" s="32" t="s">
        <v>86</v>
      </c>
      <c r="B872" s="30">
        <v>100227</v>
      </c>
      <c r="C872" s="33" t="s">
        <v>131</v>
      </c>
      <c r="D872" s="40" t="s">
        <v>2047</v>
      </c>
      <c r="E872" s="33" t="s">
        <v>180</v>
      </c>
      <c r="F872" s="41">
        <v>0</v>
      </c>
      <c r="G872" s="41">
        <v>7500000</v>
      </c>
      <c r="H872" s="41">
        <v>0</v>
      </c>
      <c r="I872" s="41">
        <v>0</v>
      </c>
      <c r="J872" s="41">
        <v>0</v>
      </c>
      <c r="K872" s="34" t="s">
        <v>189</v>
      </c>
      <c r="L872" s="30" t="s">
        <v>30</v>
      </c>
      <c r="M872" s="52" t="s">
        <v>1834</v>
      </c>
      <c r="N872" s="55" t="s">
        <v>2700</v>
      </c>
      <c r="O872" s="33" t="s">
        <v>30</v>
      </c>
      <c r="P872" s="33" t="s">
        <v>1973</v>
      </c>
      <c r="Q872" s="35" t="s">
        <v>2044</v>
      </c>
      <c r="R872" s="49">
        <f t="shared" si="233"/>
        <v>7500000</v>
      </c>
      <c r="S872" s="48">
        <v>30</v>
      </c>
      <c r="T872" s="48">
        <v>30</v>
      </c>
      <c r="U872" s="48" t="s">
        <v>2044</v>
      </c>
      <c r="V872" s="48" t="s">
        <v>2044</v>
      </c>
      <c r="W872" s="49" t="s">
        <v>1740</v>
      </c>
    </row>
    <row r="873" spans="1:23" ht="13.8">
      <c r="A873" s="32" t="s">
        <v>86</v>
      </c>
      <c r="B873" s="30">
        <v>100227</v>
      </c>
      <c r="C873" s="33" t="s">
        <v>131</v>
      </c>
      <c r="D873" s="40" t="s">
        <v>2047</v>
      </c>
      <c r="E873" s="33" t="s">
        <v>144</v>
      </c>
      <c r="F873" s="41">
        <f>F875</f>
        <v>0</v>
      </c>
      <c r="G873" s="41">
        <f aca="true" t="shared" si="246" ref="G873:J873">G875</f>
        <v>11999999.99</v>
      </c>
      <c r="H873" s="41">
        <f t="shared" si="246"/>
        <v>9719606.25</v>
      </c>
      <c r="I873" s="41">
        <f t="shared" si="246"/>
        <v>9719606.25</v>
      </c>
      <c r="J873" s="41">
        <f t="shared" si="246"/>
        <v>9719606.25</v>
      </c>
      <c r="K873" s="34" t="s">
        <v>189</v>
      </c>
      <c r="L873" s="30" t="s">
        <v>190</v>
      </c>
      <c r="M873" s="52" t="s">
        <v>836</v>
      </c>
      <c r="N873" s="55" t="s">
        <v>2701</v>
      </c>
      <c r="O873" s="33" t="s">
        <v>190</v>
      </c>
      <c r="P873" s="33" t="s">
        <v>1537</v>
      </c>
      <c r="Q873" s="35" t="s">
        <v>2044</v>
      </c>
      <c r="R873" s="49">
        <f t="shared" si="233"/>
        <v>41158818.74</v>
      </c>
      <c r="S873" s="48">
        <v>0</v>
      </c>
      <c r="T873" s="48">
        <v>1.2000000000000002</v>
      </c>
      <c r="U873" s="48" t="s">
        <v>2044</v>
      </c>
      <c r="V873" s="48" t="s">
        <v>2044</v>
      </c>
      <c r="W873" s="49" t="s">
        <v>1740</v>
      </c>
    </row>
    <row r="874" spans="1:23" ht="13.8">
      <c r="A874" s="32" t="s">
        <v>86</v>
      </c>
      <c r="B874" s="30">
        <v>100227</v>
      </c>
      <c r="C874" s="33" t="s">
        <v>131</v>
      </c>
      <c r="D874" s="40" t="s">
        <v>2047</v>
      </c>
      <c r="E874" s="33" t="s">
        <v>144</v>
      </c>
      <c r="F874" s="41">
        <v>0</v>
      </c>
      <c r="G874" s="41">
        <v>0</v>
      </c>
      <c r="H874" s="41">
        <v>0</v>
      </c>
      <c r="I874" s="41">
        <v>0</v>
      </c>
      <c r="J874" s="41">
        <v>0</v>
      </c>
      <c r="K874" s="34" t="s">
        <v>189</v>
      </c>
      <c r="L874" s="30" t="s">
        <v>30</v>
      </c>
      <c r="M874" s="52" t="s">
        <v>837</v>
      </c>
      <c r="N874" s="55" t="s">
        <v>2702</v>
      </c>
      <c r="O874" s="33" t="s">
        <v>30</v>
      </c>
      <c r="P874" s="33" t="s">
        <v>1538</v>
      </c>
      <c r="Q874" s="35" t="s">
        <v>2044</v>
      </c>
      <c r="R874" s="49">
        <f t="shared" si="233"/>
        <v>0</v>
      </c>
      <c r="S874" s="48">
        <v>20</v>
      </c>
      <c r="T874" s="48">
        <v>0</v>
      </c>
      <c r="U874" s="48" t="s">
        <v>2044</v>
      </c>
      <c r="V874" s="48" t="s">
        <v>2044</v>
      </c>
      <c r="W874" s="49" t="s">
        <v>1742</v>
      </c>
    </row>
    <row r="875" spans="1:23" ht="13.8">
      <c r="A875" s="32" t="s">
        <v>86</v>
      </c>
      <c r="B875" s="30">
        <v>100227</v>
      </c>
      <c r="C875" s="33" t="s">
        <v>131</v>
      </c>
      <c r="D875" s="40" t="s">
        <v>2047</v>
      </c>
      <c r="E875" s="33" t="s">
        <v>144</v>
      </c>
      <c r="F875" s="41">
        <v>0</v>
      </c>
      <c r="G875" s="41">
        <v>11999999.99</v>
      </c>
      <c r="H875" s="41">
        <v>9719606.25</v>
      </c>
      <c r="I875" s="41">
        <v>9719606.25</v>
      </c>
      <c r="J875" s="41">
        <v>9719606.25</v>
      </c>
      <c r="K875" s="34" t="s">
        <v>189</v>
      </c>
      <c r="L875" s="30" t="s">
        <v>30</v>
      </c>
      <c r="M875" s="52" t="s">
        <v>194</v>
      </c>
      <c r="N875" s="55" t="s">
        <v>2049</v>
      </c>
      <c r="O875" s="33" t="s">
        <v>30</v>
      </c>
      <c r="P875" s="33" t="s">
        <v>1071</v>
      </c>
      <c r="Q875" s="35" t="s">
        <v>2044</v>
      </c>
      <c r="R875" s="49">
        <f t="shared" si="233"/>
        <v>41158818.74</v>
      </c>
      <c r="S875" s="48">
        <v>40</v>
      </c>
      <c r="T875" s="48">
        <v>60</v>
      </c>
      <c r="U875" s="48" t="s">
        <v>2044</v>
      </c>
      <c r="V875" s="48" t="s">
        <v>2044</v>
      </c>
      <c r="W875" s="49" t="s">
        <v>1740</v>
      </c>
    </row>
    <row r="876" spans="1:23" ht="13.8">
      <c r="A876" s="32" t="s">
        <v>86</v>
      </c>
      <c r="B876" s="30">
        <v>100227</v>
      </c>
      <c r="C876" s="33" t="s">
        <v>131</v>
      </c>
      <c r="D876" s="40" t="s">
        <v>2047</v>
      </c>
      <c r="E876" s="33" t="s">
        <v>155</v>
      </c>
      <c r="F876" s="41">
        <f>F877</f>
        <v>300000</v>
      </c>
      <c r="G876" s="41">
        <f aca="true" t="shared" si="247" ref="G876:J876">G877</f>
        <v>300000</v>
      </c>
      <c r="H876" s="41">
        <f t="shared" si="247"/>
        <v>300000</v>
      </c>
      <c r="I876" s="41">
        <f t="shared" si="247"/>
        <v>300000</v>
      </c>
      <c r="J876" s="41">
        <f t="shared" si="247"/>
        <v>300000</v>
      </c>
      <c r="K876" s="34" t="s">
        <v>189</v>
      </c>
      <c r="L876" s="30" t="s">
        <v>190</v>
      </c>
      <c r="M876" s="52" t="s">
        <v>838</v>
      </c>
      <c r="N876" s="55" t="s">
        <v>2703</v>
      </c>
      <c r="O876" s="33" t="s">
        <v>190</v>
      </c>
      <c r="P876" s="33" t="s">
        <v>1974</v>
      </c>
      <c r="Q876" s="35" t="s">
        <v>2044</v>
      </c>
      <c r="R876" s="49">
        <f t="shared" si="233"/>
        <v>1500000</v>
      </c>
      <c r="S876" s="48">
        <v>10</v>
      </c>
      <c r="T876" s="48">
        <v>10</v>
      </c>
      <c r="U876" s="48" t="s">
        <v>2044</v>
      </c>
      <c r="V876" s="48" t="s">
        <v>2044</v>
      </c>
      <c r="W876" s="49" t="s">
        <v>1740</v>
      </c>
    </row>
    <row r="877" spans="1:23" ht="13.8">
      <c r="A877" s="32" t="s">
        <v>87</v>
      </c>
      <c r="B877" s="30">
        <v>100227</v>
      </c>
      <c r="C877" s="33" t="s">
        <v>131</v>
      </c>
      <c r="D877" s="40" t="s">
        <v>2047</v>
      </c>
      <c r="E877" s="33" t="s">
        <v>155</v>
      </c>
      <c r="F877" s="41">
        <v>300000</v>
      </c>
      <c r="G877" s="41">
        <v>300000</v>
      </c>
      <c r="H877" s="41">
        <v>300000</v>
      </c>
      <c r="I877" s="41">
        <v>300000</v>
      </c>
      <c r="J877" s="41">
        <v>300000</v>
      </c>
      <c r="K877" s="34" t="s">
        <v>189</v>
      </c>
      <c r="L877" s="30" t="s">
        <v>30</v>
      </c>
      <c r="M877" s="52" t="s">
        <v>839</v>
      </c>
      <c r="N877" s="55" t="s">
        <v>2199</v>
      </c>
      <c r="O877" s="33" t="s">
        <v>30</v>
      </c>
      <c r="P877" s="33" t="s">
        <v>1168</v>
      </c>
      <c r="Q877" s="35" t="s">
        <v>2044</v>
      </c>
      <c r="R877" s="49">
        <f t="shared" si="233"/>
        <v>1500000</v>
      </c>
      <c r="S877" s="48">
        <v>100</v>
      </c>
      <c r="T877" s="48">
        <v>100</v>
      </c>
      <c r="U877" s="48" t="s">
        <v>2044</v>
      </c>
      <c r="V877" s="48" t="s">
        <v>2044</v>
      </c>
      <c r="W877" s="49" t="s">
        <v>1740</v>
      </c>
    </row>
    <row r="878" spans="1:23" ht="13.8">
      <c r="A878" s="32" t="s">
        <v>86</v>
      </c>
      <c r="B878" s="30">
        <v>100227</v>
      </c>
      <c r="C878" s="33" t="s">
        <v>131</v>
      </c>
      <c r="D878" s="40" t="s">
        <v>2047</v>
      </c>
      <c r="E878" s="33" t="s">
        <v>155</v>
      </c>
      <c r="F878" s="41">
        <v>0</v>
      </c>
      <c r="G878" s="41">
        <v>0</v>
      </c>
      <c r="H878" s="41">
        <v>0</v>
      </c>
      <c r="I878" s="41">
        <v>0</v>
      </c>
      <c r="J878" s="41">
        <v>0</v>
      </c>
      <c r="K878" s="34" t="s">
        <v>189</v>
      </c>
      <c r="L878" s="30" t="s">
        <v>190</v>
      </c>
      <c r="M878" s="52" t="s">
        <v>840</v>
      </c>
      <c r="N878" s="55" t="s">
        <v>2704</v>
      </c>
      <c r="O878" s="33" t="s">
        <v>190</v>
      </c>
      <c r="P878" s="33" t="s">
        <v>1539</v>
      </c>
      <c r="Q878" s="35" t="s">
        <v>2044</v>
      </c>
      <c r="R878" s="49">
        <f t="shared" si="233"/>
        <v>0</v>
      </c>
      <c r="S878" s="48">
        <v>30</v>
      </c>
      <c r="T878" s="48">
        <v>70</v>
      </c>
      <c r="U878" s="48" t="s">
        <v>2044</v>
      </c>
      <c r="V878" s="48" t="s">
        <v>2044</v>
      </c>
      <c r="W878" s="49" t="s">
        <v>1740</v>
      </c>
    </row>
    <row r="879" spans="1:23" ht="13.8">
      <c r="A879" s="32" t="s">
        <v>86</v>
      </c>
      <c r="B879" s="30">
        <v>100227</v>
      </c>
      <c r="C879" s="33" t="s">
        <v>131</v>
      </c>
      <c r="D879" s="40" t="s">
        <v>2047</v>
      </c>
      <c r="E879" s="33" t="s">
        <v>155</v>
      </c>
      <c r="F879" s="41">
        <v>0</v>
      </c>
      <c r="G879" s="41">
        <v>0</v>
      </c>
      <c r="H879" s="41">
        <v>0</v>
      </c>
      <c r="I879" s="41">
        <v>0</v>
      </c>
      <c r="J879" s="41">
        <v>0</v>
      </c>
      <c r="K879" s="34" t="s">
        <v>189</v>
      </c>
      <c r="L879" s="30" t="s">
        <v>30</v>
      </c>
      <c r="M879" s="52" t="s">
        <v>841</v>
      </c>
      <c r="N879" s="55" t="s">
        <v>2705</v>
      </c>
      <c r="O879" s="33" t="s">
        <v>30</v>
      </c>
      <c r="P879" s="33" t="s">
        <v>1937</v>
      </c>
      <c r="Q879" s="35" t="s">
        <v>2044</v>
      </c>
      <c r="R879" s="49">
        <f t="shared" si="233"/>
        <v>0</v>
      </c>
      <c r="S879" s="48">
        <v>30</v>
      </c>
      <c r="T879" s="48">
        <v>70</v>
      </c>
      <c r="U879" s="48" t="s">
        <v>2044</v>
      </c>
      <c r="V879" s="48" t="s">
        <v>2044</v>
      </c>
      <c r="W879" s="49" t="s">
        <v>1740</v>
      </c>
    </row>
    <row r="880" spans="1:23" ht="13.8">
      <c r="A880" s="32" t="s">
        <v>86</v>
      </c>
      <c r="B880" s="30">
        <v>100228</v>
      </c>
      <c r="C880" s="33" t="s">
        <v>132</v>
      </c>
      <c r="D880" s="33" t="s">
        <v>2048</v>
      </c>
      <c r="E880" s="33" t="s">
        <v>170</v>
      </c>
      <c r="F880" s="41">
        <f>F881</f>
        <v>9000000</v>
      </c>
      <c r="G880" s="41">
        <f aca="true" t="shared" si="248" ref="G880:J880">G881</f>
        <v>17645808.45</v>
      </c>
      <c r="H880" s="41">
        <f t="shared" si="248"/>
        <v>6429895.65</v>
      </c>
      <c r="I880" s="41">
        <f t="shared" si="248"/>
        <v>6429895.65</v>
      </c>
      <c r="J880" s="41">
        <f t="shared" si="248"/>
        <v>6429895.65</v>
      </c>
      <c r="K880" s="34" t="s">
        <v>189</v>
      </c>
      <c r="L880" s="30" t="s">
        <v>27</v>
      </c>
      <c r="M880" s="52" t="s">
        <v>842</v>
      </c>
      <c r="N880" s="55" t="s">
        <v>842</v>
      </c>
      <c r="O880" s="33" t="s">
        <v>27</v>
      </c>
      <c r="P880" s="33" t="s">
        <v>1540</v>
      </c>
      <c r="Q880" s="35" t="s">
        <v>2044</v>
      </c>
      <c r="R880" s="47">
        <v>0</v>
      </c>
      <c r="S880" s="48">
        <v>0</v>
      </c>
      <c r="T880" s="48">
        <v>0</v>
      </c>
      <c r="U880" s="48" t="s">
        <v>2044</v>
      </c>
      <c r="V880" s="48" t="s">
        <v>2044</v>
      </c>
      <c r="W880" s="49" t="s">
        <v>1740</v>
      </c>
    </row>
    <row r="881" spans="1:23" ht="13.8">
      <c r="A881" s="32" t="s">
        <v>86</v>
      </c>
      <c r="B881" s="30">
        <v>100228</v>
      </c>
      <c r="C881" s="33" t="s">
        <v>132</v>
      </c>
      <c r="D881" s="33" t="s">
        <v>2048</v>
      </c>
      <c r="E881" s="33" t="s">
        <v>170</v>
      </c>
      <c r="F881" s="41">
        <f>F884</f>
        <v>9000000</v>
      </c>
      <c r="G881" s="41">
        <f aca="true" t="shared" si="249" ref="G881:J881">G884</f>
        <v>17645808.45</v>
      </c>
      <c r="H881" s="41">
        <f t="shared" si="249"/>
        <v>6429895.65</v>
      </c>
      <c r="I881" s="41">
        <f t="shared" si="249"/>
        <v>6429895.65</v>
      </c>
      <c r="J881" s="41">
        <f t="shared" si="249"/>
        <v>6429895.65</v>
      </c>
      <c r="K881" s="34" t="s">
        <v>189</v>
      </c>
      <c r="L881" s="30" t="s">
        <v>191</v>
      </c>
      <c r="M881" s="52" t="s">
        <v>842</v>
      </c>
      <c r="N881" s="55" t="s">
        <v>842</v>
      </c>
      <c r="O881" s="33" t="s">
        <v>191</v>
      </c>
      <c r="P881" s="33" t="s">
        <v>1540</v>
      </c>
      <c r="Q881" s="35" t="s">
        <v>2044</v>
      </c>
      <c r="R881" s="47">
        <v>0</v>
      </c>
      <c r="S881" s="48">
        <v>0</v>
      </c>
      <c r="T881" s="48">
        <v>0</v>
      </c>
      <c r="U881" s="48" t="s">
        <v>2044</v>
      </c>
      <c r="V881" s="48" t="s">
        <v>2044</v>
      </c>
      <c r="W881" s="49" t="s">
        <v>1740</v>
      </c>
    </row>
    <row r="882" spans="1:23" ht="13.8">
      <c r="A882" s="32" t="s">
        <v>86</v>
      </c>
      <c r="B882" s="30">
        <v>100228</v>
      </c>
      <c r="C882" s="33" t="s">
        <v>132</v>
      </c>
      <c r="D882" s="33" t="s">
        <v>2048</v>
      </c>
      <c r="E882" s="33" t="s">
        <v>170</v>
      </c>
      <c r="F882" s="41">
        <v>0</v>
      </c>
      <c r="G882" s="41">
        <v>0</v>
      </c>
      <c r="H882" s="41">
        <v>0</v>
      </c>
      <c r="I882" s="41">
        <v>0</v>
      </c>
      <c r="J882" s="41">
        <v>0</v>
      </c>
      <c r="K882" s="34" t="s">
        <v>189</v>
      </c>
      <c r="L882" s="30" t="s">
        <v>190</v>
      </c>
      <c r="M882" s="52" t="s">
        <v>842</v>
      </c>
      <c r="N882" s="55" t="s">
        <v>2706</v>
      </c>
      <c r="O882" s="33" t="s">
        <v>190</v>
      </c>
      <c r="P882" s="33" t="s">
        <v>1540</v>
      </c>
      <c r="Q882" s="35" t="s">
        <v>2044</v>
      </c>
      <c r="R882" s="49">
        <f t="shared" si="233"/>
        <v>0</v>
      </c>
      <c r="S882" s="48">
        <v>0</v>
      </c>
      <c r="T882" s="48">
        <v>0</v>
      </c>
      <c r="U882" s="48" t="s">
        <v>2044</v>
      </c>
      <c r="V882" s="48" t="s">
        <v>2044</v>
      </c>
      <c r="W882" s="49" t="s">
        <v>1740</v>
      </c>
    </row>
    <row r="883" spans="1:23" ht="13.8">
      <c r="A883" s="32" t="s">
        <v>86</v>
      </c>
      <c r="B883" s="30">
        <v>100228</v>
      </c>
      <c r="C883" s="33" t="s">
        <v>132</v>
      </c>
      <c r="D883" s="33" t="s">
        <v>2048</v>
      </c>
      <c r="E883" s="33" t="s">
        <v>170</v>
      </c>
      <c r="F883" s="41">
        <v>0</v>
      </c>
      <c r="G883" s="41">
        <v>0</v>
      </c>
      <c r="H883" s="41">
        <v>0</v>
      </c>
      <c r="I883" s="41">
        <v>0</v>
      </c>
      <c r="J883" s="41">
        <v>0</v>
      </c>
      <c r="K883" s="34" t="s">
        <v>189</v>
      </c>
      <c r="L883" s="30" t="s">
        <v>30</v>
      </c>
      <c r="M883" s="52" t="s">
        <v>843</v>
      </c>
      <c r="N883" s="55" t="s">
        <v>2707</v>
      </c>
      <c r="O883" s="33" t="s">
        <v>30</v>
      </c>
      <c r="P883" s="33" t="s">
        <v>1541</v>
      </c>
      <c r="Q883" s="35" t="s">
        <v>2044</v>
      </c>
      <c r="R883" s="49">
        <f t="shared" si="233"/>
        <v>0</v>
      </c>
      <c r="S883" s="48">
        <v>0</v>
      </c>
      <c r="T883" s="48">
        <v>0</v>
      </c>
      <c r="U883" s="48" t="s">
        <v>2044</v>
      </c>
      <c r="V883" s="48" t="s">
        <v>2044</v>
      </c>
      <c r="W883" s="49" t="s">
        <v>1740</v>
      </c>
    </row>
    <row r="884" spans="1:23" ht="13.8">
      <c r="A884" s="32" t="s">
        <v>86</v>
      </c>
      <c r="B884" s="30">
        <v>100228</v>
      </c>
      <c r="C884" s="33" t="s">
        <v>132</v>
      </c>
      <c r="D884" s="33" t="s">
        <v>2048</v>
      </c>
      <c r="E884" s="33" t="s">
        <v>170</v>
      </c>
      <c r="F884" s="41">
        <f>F885+F886+F887+F888+F889+F890+F891</f>
        <v>9000000</v>
      </c>
      <c r="G884" s="41">
        <f aca="true" t="shared" si="250" ref="G884:J884">G885+G886+G887+G888+G889+G890+G891</f>
        <v>17645808.45</v>
      </c>
      <c r="H884" s="41">
        <f t="shared" si="250"/>
        <v>6429895.65</v>
      </c>
      <c r="I884" s="41">
        <f>I885+I886+I887+I888+I889+I890+I891</f>
        <v>6429895.65</v>
      </c>
      <c r="J884" s="41">
        <f t="shared" si="250"/>
        <v>6429895.65</v>
      </c>
      <c r="K884" s="34" t="s">
        <v>189</v>
      </c>
      <c r="L884" s="30" t="s">
        <v>190</v>
      </c>
      <c r="M884" s="52" t="s">
        <v>844</v>
      </c>
      <c r="N884" s="55" t="s">
        <v>2708</v>
      </c>
      <c r="O884" s="33" t="s">
        <v>190</v>
      </c>
      <c r="P884" s="33" t="s">
        <v>1542</v>
      </c>
      <c r="Q884" s="35" t="s">
        <v>2044</v>
      </c>
      <c r="R884" s="49">
        <f t="shared" si="233"/>
        <v>45935495.4</v>
      </c>
      <c r="S884" s="48">
        <v>0</v>
      </c>
      <c r="T884" s="48">
        <v>66.66</v>
      </c>
      <c r="U884" s="48" t="s">
        <v>2044</v>
      </c>
      <c r="V884" s="48" t="s">
        <v>2044</v>
      </c>
      <c r="W884" s="49" t="s">
        <v>1740</v>
      </c>
    </row>
    <row r="885" spans="1:23" ht="13.8">
      <c r="A885" s="32" t="s">
        <v>86</v>
      </c>
      <c r="B885" s="30">
        <v>100228</v>
      </c>
      <c r="C885" s="33" t="s">
        <v>132</v>
      </c>
      <c r="D885" s="33" t="s">
        <v>2048</v>
      </c>
      <c r="E885" s="33" t="s">
        <v>170</v>
      </c>
      <c r="F885" s="41">
        <v>0</v>
      </c>
      <c r="G885" s="41">
        <v>5237722.45</v>
      </c>
      <c r="H885" s="41">
        <v>4779895.65</v>
      </c>
      <c r="I885" s="41">
        <v>4779895.65</v>
      </c>
      <c r="J885" s="41">
        <v>4779895.65</v>
      </c>
      <c r="K885" s="34" t="s">
        <v>189</v>
      </c>
      <c r="L885" s="30" t="s">
        <v>30</v>
      </c>
      <c r="M885" s="52" t="s">
        <v>845</v>
      </c>
      <c r="N885" s="55" t="s">
        <v>2709</v>
      </c>
      <c r="O885" s="33" t="s">
        <v>30</v>
      </c>
      <c r="P885" s="33" t="s">
        <v>1543</v>
      </c>
      <c r="Q885" s="35" t="s">
        <v>2044</v>
      </c>
      <c r="R885" s="49">
        <f t="shared" si="233"/>
        <v>19577409.400000002</v>
      </c>
      <c r="S885" s="48">
        <v>100</v>
      </c>
      <c r="T885" s="48">
        <v>100</v>
      </c>
      <c r="U885" s="48" t="s">
        <v>2044</v>
      </c>
      <c r="V885" s="48" t="s">
        <v>2044</v>
      </c>
      <c r="W885" s="49" t="s">
        <v>1740</v>
      </c>
    </row>
    <row r="886" spans="1:23" ht="13.8">
      <c r="A886" s="32" t="s">
        <v>86</v>
      </c>
      <c r="B886" s="30">
        <v>100228</v>
      </c>
      <c r="C886" s="33" t="s">
        <v>132</v>
      </c>
      <c r="D886" s="33" t="s">
        <v>2048</v>
      </c>
      <c r="E886" s="33" t="s">
        <v>170</v>
      </c>
      <c r="F886" s="41">
        <v>0</v>
      </c>
      <c r="G886" s="41">
        <v>286775</v>
      </c>
      <c r="H886" s="41">
        <v>0</v>
      </c>
      <c r="I886" s="41">
        <v>0</v>
      </c>
      <c r="J886" s="41">
        <v>0</v>
      </c>
      <c r="K886" s="34" t="s">
        <v>189</v>
      </c>
      <c r="L886" s="30" t="s">
        <v>30</v>
      </c>
      <c r="M886" s="52" t="s">
        <v>846</v>
      </c>
      <c r="N886" s="55" t="s">
        <v>2710</v>
      </c>
      <c r="O886" s="33" t="s">
        <v>30</v>
      </c>
      <c r="P886" s="33" t="s">
        <v>1544</v>
      </c>
      <c r="Q886" s="35" t="s">
        <v>2044</v>
      </c>
      <c r="R886" s="49">
        <f t="shared" si="233"/>
        <v>286775</v>
      </c>
      <c r="S886" s="48">
        <v>100</v>
      </c>
      <c r="T886" s="48">
        <v>45</v>
      </c>
      <c r="U886" s="48" t="s">
        <v>2044</v>
      </c>
      <c r="V886" s="48" t="s">
        <v>2044</v>
      </c>
      <c r="W886" s="49" t="s">
        <v>1740</v>
      </c>
    </row>
    <row r="887" spans="1:23" ht="13.8">
      <c r="A887" s="32" t="s">
        <v>86</v>
      </c>
      <c r="B887" s="30">
        <v>100228</v>
      </c>
      <c r="C887" s="33" t="s">
        <v>132</v>
      </c>
      <c r="D887" s="33" t="s">
        <v>2048</v>
      </c>
      <c r="E887" s="33" t="s">
        <v>170</v>
      </c>
      <c r="F887" s="41">
        <v>0</v>
      </c>
      <c r="G887" s="41">
        <v>908768</v>
      </c>
      <c r="H887" s="41">
        <v>0</v>
      </c>
      <c r="I887" s="41">
        <v>0</v>
      </c>
      <c r="J887" s="41">
        <v>0</v>
      </c>
      <c r="K887" s="34" t="s">
        <v>189</v>
      </c>
      <c r="L887" s="30" t="s">
        <v>30</v>
      </c>
      <c r="M887" s="52" t="s">
        <v>847</v>
      </c>
      <c r="N887" s="55" t="s">
        <v>2711</v>
      </c>
      <c r="O887" s="33" t="s">
        <v>30</v>
      </c>
      <c r="P887" s="33" t="s">
        <v>1545</v>
      </c>
      <c r="Q887" s="35" t="s">
        <v>2044</v>
      </c>
      <c r="R887" s="49">
        <f t="shared" si="233"/>
        <v>908768</v>
      </c>
      <c r="S887" s="48">
        <v>100</v>
      </c>
      <c r="T887" s="48">
        <v>0</v>
      </c>
      <c r="U887" s="48" t="s">
        <v>2044</v>
      </c>
      <c r="V887" s="48" t="s">
        <v>2044</v>
      </c>
      <c r="W887" s="49" t="s">
        <v>1740</v>
      </c>
    </row>
    <row r="888" spans="1:23" ht="13.8">
      <c r="A888" s="32" t="s">
        <v>86</v>
      </c>
      <c r="B888" s="30">
        <v>100228</v>
      </c>
      <c r="C888" s="33" t="s">
        <v>132</v>
      </c>
      <c r="D888" s="33" t="s">
        <v>2048</v>
      </c>
      <c r="E888" s="33" t="s">
        <v>170</v>
      </c>
      <c r="F888" s="41">
        <v>9000000</v>
      </c>
      <c r="G888" s="41">
        <v>9000000</v>
      </c>
      <c r="H888" s="41">
        <v>0</v>
      </c>
      <c r="I888" s="41">
        <v>0</v>
      </c>
      <c r="J888" s="41">
        <v>0</v>
      </c>
      <c r="K888" s="34" t="s">
        <v>189</v>
      </c>
      <c r="L888" s="30" t="s">
        <v>30</v>
      </c>
      <c r="M888" s="52" t="s">
        <v>848</v>
      </c>
      <c r="N888" s="55" t="s">
        <v>2712</v>
      </c>
      <c r="O888" s="33" t="s">
        <v>30</v>
      </c>
      <c r="P888" s="33" t="s">
        <v>1546</v>
      </c>
      <c r="Q888" s="35" t="s">
        <v>2044</v>
      </c>
      <c r="R888" s="49">
        <f aca="true" t="shared" si="251" ref="R888:R953">SUM(F888:K888)</f>
        <v>18000000</v>
      </c>
      <c r="S888" s="48">
        <v>100</v>
      </c>
      <c r="T888" s="48">
        <v>0</v>
      </c>
      <c r="U888" s="48" t="s">
        <v>2044</v>
      </c>
      <c r="V888" s="48" t="s">
        <v>2044</v>
      </c>
      <c r="W888" s="49" t="s">
        <v>1740</v>
      </c>
    </row>
    <row r="889" spans="1:23" ht="13.8">
      <c r="A889" s="32" t="s">
        <v>86</v>
      </c>
      <c r="B889" s="30">
        <v>100228</v>
      </c>
      <c r="C889" s="33" t="s">
        <v>132</v>
      </c>
      <c r="D889" s="33" t="s">
        <v>2048</v>
      </c>
      <c r="E889" s="33" t="s">
        <v>170</v>
      </c>
      <c r="F889" s="41">
        <v>0</v>
      </c>
      <c r="G889" s="41">
        <v>512543</v>
      </c>
      <c r="H889" s="41">
        <v>0</v>
      </c>
      <c r="I889" s="41">
        <v>0</v>
      </c>
      <c r="J889" s="41">
        <v>0</v>
      </c>
      <c r="K889" s="34" t="s">
        <v>189</v>
      </c>
      <c r="L889" s="30" t="s">
        <v>30</v>
      </c>
      <c r="M889" s="52" t="s">
        <v>849</v>
      </c>
      <c r="N889" s="55" t="s">
        <v>2713</v>
      </c>
      <c r="O889" s="33" t="s">
        <v>30</v>
      </c>
      <c r="P889" s="33" t="s">
        <v>1547</v>
      </c>
      <c r="Q889" s="35" t="s">
        <v>2044</v>
      </c>
      <c r="R889" s="49">
        <f t="shared" si="251"/>
        <v>512543</v>
      </c>
      <c r="S889" s="48">
        <v>0</v>
      </c>
      <c r="T889" s="48">
        <v>0</v>
      </c>
      <c r="U889" s="48" t="s">
        <v>2044</v>
      </c>
      <c r="V889" s="48" t="s">
        <v>2044</v>
      </c>
      <c r="W889" s="49" t="s">
        <v>1740</v>
      </c>
    </row>
    <row r="890" spans="1:23" ht="13.8">
      <c r="A890" s="32" t="s">
        <v>86</v>
      </c>
      <c r="B890" s="30">
        <v>100228</v>
      </c>
      <c r="C890" s="33" t="s">
        <v>132</v>
      </c>
      <c r="D890" s="33" t="s">
        <v>2048</v>
      </c>
      <c r="E890" s="33" t="s">
        <v>170</v>
      </c>
      <c r="F890" s="41">
        <v>0</v>
      </c>
      <c r="G890" s="41">
        <v>0</v>
      </c>
      <c r="H890" s="41">
        <v>0</v>
      </c>
      <c r="I890" s="41">
        <v>0</v>
      </c>
      <c r="J890" s="41">
        <v>0</v>
      </c>
      <c r="K890" s="34" t="s">
        <v>189</v>
      </c>
      <c r="L890" s="30" t="s">
        <v>30</v>
      </c>
      <c r="M890" s="52" t="s">
        <v>850</v>
      </c>
      <c r="N890" s="55" t="s">
        <v>2714</v>
      </c>
      <c r="O890" s="33" t="s">
        <v>30</v>
      </c>
      <c r="P890" s="33" t="s">
        <v>1548</v>
      </c>
      <c r="Q890" s="35" t="s">
        <v>2044</v>
      </c>
      <c r="R890" s="49">
        <f t="shared" si="251"/>
        <v>0</v>
      </c>
      <c r="S890" s="48">
        <v>100</v>
      </c>
      <c r="T890" s="48">
        <v>0</v>
      </c>
      <c r="U890" s="48" t="s">
        <v>2044</v>
      </c>
      <c r="V890" s="48" t="s">
        <v>2044</v>
      </c>
      <c r="W890" s="49" t="s">
        <v>1740</v>
      </c>
    </row>
    <row r="891" spans="1:23" ht="13.8">
      <c r="A891" s="32" t="s">
        <v>90</v>
      </c>
      <c r="B891" s="30">
        <v>100228</v>
      </c>
      <c r="C891" s="33" t="s">
        <v>132</v>
      </c>
      <c r="D891" s="33" t="s">
        <v>2048</v>
      </c>
      <c r="E891" s="33" t="s">
        <v>170</v>
      </c>
      <c r="F891" s="41">
        <v>0</v>
      </c>
      <c r="G891" s="41">
        <v>1700000</v>
      </c>
      <c r="H891" s="41">
        <v>1650000</v>
      </c>
      <c r="I891" s="41">
        <v>1650000</v>
      </c>
      <c r="J891" s="41">
        <v>1650000</v>
      </c>
      <c r="K891" s="34" t="s">
        <v>189</v>
      </c>
      <c r="L891" s="30" t="s">
        <v>30</v>
      </c>
      <c r="M891" s="52" t="s">
        <v>1835</v>
      </c>
      <c r="N891" s="55" t="s">
        <v>2715</v>
      </c>
      <c r="O891" s="33" t="s">
        <v>30</v>
      </c>
      <c r="P891" s="33" t="s">
        <v>1975</v>
      </c>
      <c r="Q891" s="35" t="s">
        <v>2044</v>
      </c>
      <c r="R891" s="49">
        <f t="shared" si="251"/>
        <v>6650000</v>
      </c>
      <c r="S891" s="48">
        <v>0</v>
      </c>
      <c r="T891" s="48">
        <v>0</v>
      </c>
      <c r="U891" s="48" t="s">
        <v>2044</v>
      </c>
      <c r="V891" s="48" t="s">
        <v>2044</v>
      </c>
      <c r="W891" s="49" t="s">
        <v>1740</v>
      </c>
    </row>
    <row r="892" spans="1:23" ht="13.8">
      <c r="A892" s="32" t="s">
        <v>86</v>
      </c>
      <c r="B892" s="30">
        <v>100229</v>
      </c>
      <c r="C892" s="33" t="s">
        <v>133</v>
      </c>
      <c r="D892" s="40" t="s">
        <v>2047</v>
      </c>
      <c r="E892" s="33" t="s">
        <v>170</v>
      </c>
      <c r="F892" s="41">
        <f>F893</f>
        <v>8242000</v>
      </c>
      <c r="G892" s="41">
        <f aca="true" t="shared" si="252" ref="G892:J892">G893</f>
        <v>34490726.53</v>
      </c>
      <c r="H892" s="41">
        <f t="shared" si="252"/>
        <v>12221490.97</v>
      </c>
      <c r="I892" s="41">
        <f t="shared" si="252"/>
        <v>12221490.97</v>
      </c>
      <c r="J892" s="41">
        <f t="shared" si="252"/>
        <v>12221490.97</v>
      </c>
      <c r="K892" s="34" t="s">
        <v>189</v>
      </c>
      <c r="L892" s="30" t="s">
        <v>27</v>
      </c>
      <c r="M892" s="52" t="s">
        <v>851</v>
      </c>
      <c r="N892" s="55" t="s">
        <v>851</v>
      </c>
      <c r="O892" s="33" t="s">
        <v>27</v>
      </c>
      <c r="P892" s="33" t="s">
        <v>1549</v>
      </c>
      <c r="Q892" s="35" t="s">
        <v>2044</v>
      </c>
      <c r="R892" s="47">
        <v>0</v>
      </c>
      <c r="S892" s="48">
        <v>0</v>
      </c>
      <c r="T892" s="48">
        <v>0</v>
      </c>
      <c r="U892" s="48" t="s">
        <v>2044</v>
      </c>
      <c r="V892" s="48" t="s">
        <v>2044</v>
      </c>
      <c r="W892" s="49" t="s">
        <v>1740</v>
      </c>
    </row>
    <row r="893" spans="1:23" ht="13.8">
      <c r="A893" s="32" t="s">
        <v>86</v>
      </c>
      <c r="B893" s="30">
        <v>100229</v>
      </c>
      <c r="C893" s="33" t="s">
        <v>133</v>
      </c>
      <c r="D893" s="40" t="s">
        <v>2047</v>
      </c>
      <c r="E893" s="33" t="s">
        <v>170</v>
      </c>
      <c r="F893" s="41">
        <f>F894+F917+F924+F927</f>
        <v>8242000</v>
      </c>
      <c r="G893" s="41">
        <f>G894+G917+G924+G927</f>
        <v>34490726.53</v>
      </c>
      <c r="H893" s="41">
        <f aca="true" t="shared" si="253" ref="H893:J893">H894+H917+H924+H927</f>
        <v>12221490.97</v>
      </c>
      <c r="I893" s="41">
        <f t="shared" si="253"/>
        <v>12221490.97</v>
      </c>
      <c r="J893" s="41">
        <f t="shared" si="253"/>
        <v>12221490.97</v>
      </c>
      <c r="K893" s="34" t="s">
        <v>189</v>
      </c>
      <c r="L893" s="30" t="s">
        <v>191</v>
      </c>
      <c r="M893" s="52" t="s">
        <v>851</v>
      </c>
      <c r="N893" s="55" t="s">
        <v>851</v>
      </c>
      <c r="O893" s="33" t="s">
        <v>191</v>
      </c>
      <c r="P893" s="33" t="s">
        <v>1549</v>
      </c>
      <c r="Q893" s="35" t="s">
        <v>2044</v>
      </c>
      <c r="R893" s="47">
        <v>0</v>
      </c>
      <c r="S893" s="48">
        <v>0</v>
      </c>
      <c r="T893" s="48">
        <v>0</v>
      </c>
      <c r="U893" s="48" t="s">
        <v>2044</v>
      </c>
      <c r="V893" s="48" t="s">
        <v>2044</v>
      </c>
      <c r="W893" s="49" t="s">
        <v>1740</v>
      </c>
    </row>
    <row r="894" spans="1:23" ht="13.8">
      <c r="A894" s="32" t="s">
        <v>86</v>
      </c>
      <c r="B894" s="30">
        <v>100229</v>
      </c>
      <c r="C894" s="33" t="s">
        <v>133</v>
      </c>
      <c r="D894" s="40" t="s">
        <v>2047</v>
      </c>
      <c r="E894" s="33" t="s">
        <v>170</v>
      </c>
      <c r="F894" s="41">
        <f>F895+F896+F897+F898+F899+F900+F901+F902+F903+F904+F905+F906+F907+F908+F909+F910+F911+F912+F913+F914</f>
        <v>0</v>
      </c>
      <c r="G894" s="41">
        <f aca="true" t="shared" si="254" ref="G894:I894">G895+G896+G897+G898+G899+G900+G901+G902+G903+G904+G905+G906+G907+G908+G909+G910+G911+G912+G913+G914</f>
        <v>16905726.53</v>
      </c>
      <c r="H894" s="41">
        <f t="shared" si="254"/>
        <v>3760490.97</v>
      </c>
      <c r="I894" s="41">
        <f t="shared" si="254"/>
        <v>3760490.97</v>
      </c>
      <c r="J894" s="41">
        <f>J895+J896+J897+J898+J899+J900+J901+J902+J903+J904+J905+J906+J907+J908+J909+J910+J911+J912+J913+J914</f>
        <v>3760490.97</v>
      </c>
      <c r="K894" s="34" t="s">
        <v>189</v>
      </c>
      <c r="L894" s="30" t="s">
        <v>190</v>
      </c>
      <c r="M894" s="52" t="s">
        <v>851</v>
      </c>
      <c r="N894" s="55" t="s">
        <v>2716</v>
      </c>
      <c r="O894" s="33" t="s">
        <v>190</v>
      </c>
      <c r="P894" s="33" t="s">
        <v>1549</v>
      </c>
      <c r="Q894" s="35" t="s">
        <v>2044</v>
      </c>
      <c r="R894" s="49">
        <f t="shared" si="251"/>
        <v>28187199.439999998</v>
      </c>
      <c r="S894" s="48">
        <v>50</v>
      </c>
      <c r="T894" s="48">
        <v>0</v>
      </c>
      <c r="U894" s="48" t="s">
        <v>2044</v>
      </c>
      <c r="V894" s="48" t="s">
        <v>2044</v>
      </c>
      <c r="W894" s="49" t="s">
        <v>1740</v>
      </c>
    </row>
    <row r="895" spans="1:23" ht="13.8">
      <c r="A895" s="32" t="s">
        <v>86</v>
      </c>
      <c r="B895" s="30">
        <v>100229</v>
      </c>
      <c r="C895" s="33" t="s">
        <v>133</v>
      </c>
      <c r="D895" s="40" t="s">
        <v>2047</v>
      </c>
      <c r="E895" s="33" t="s">
        <v>170</v>
      </c>
      <c r="F895" s="41">
        <v>0</v>
      </c>
      <c r="G895" s="41">
        <v>0</v>
      </c>
      <c r="H895" s="41">
        <v>0</v>
      </c>
      <c r="I895" s="41">
        <v>0</v>
      </c>
      <c r="J895" s="41">
        <v>0</v>
      </c>
      <c r="K895" s="34" t="s">
        <v>189</v>
      </c>
      <c r="L895" s="30" t="s">
        <v>30</v>
      </c>
      <c r="M895" s="52" t="s">
        <v>852</v>
      </c>
      <c r="N895" s="55" t="s">
        <v>2717</v>
      </c>
      <c r="O895" s="33" t="s">
        <v>30</v>
      </c>
      <c r="P895" s="33" t="s">
        <v>1550</v>
      </c>
      <c r="Q895" s="35" t="s">
        <v>2044</v>
      </c>
      <c r="R895" s="49">
        <f t="shared" si="251"/>
        <v>0</v>
      </c>
      <c r="S895" s="48">
        <v>30</v>
      </c>
      <c r="T895" s="48">
        <v>100</v>
      </c>
      <c r="U895" s="48" t="s">
        <v>2044</v>
      </c>
      <c r="V895" s="48" t="s">
        <v>2044</v>
      </c>
      <c r="W895" s="49" t="s">
        <v>1740</v>
      </c>
    </row>
    <row r="896" spans="1:23" ht="13.8">
      <c r="A896" s="32" t="s">
        <v>86</v>
      </c>
      <c r="B896" s="30">
        <v>100229</v>
      </c>
      <c r="C896" s="33" t="s">
        <v>133</v>
      </c>
      <c r="D896" s="40" t="s">
        <v>2047</v>
      </c>
      <c r="E896" s="33" t="s">
        <v>170</v>
      </c>
      <c r="F896" s="41">
        <v>0</v>
      </c>
      <c r="G896" s="41">
        <v>0</v>
      </c>
      <c r="H896" s="41">
        <v>0</v>
      </c>
      <c r="I896" s="41">
        <v>0</v>
      </c>
      <c r="J896" s="41">
        <v>0</v>
      </c>
      <c r="K896" s="34" t="s">
        <v>189</v>
      </c>
      <c r="L896" s="30" t="s">
        <v>30</v>
      </c>
      <c r="M896" s="52" t="s">
        <v>853</v>
      </c>
      <c r="N896" s="55" t="s">
        <v>2718</v>
      </c>
      <c r="O896" s="33" t="s">
        <v>30</v>
      </c>
      <c r="P896" s="33" t="s">
        <v>1551</v>
      </c>
      <c r="Q896" s="35" t="s">
        <v>2044</v>
      </c>
      <c r="R896" s="49">
        <f t="shared" si="251"/>
        <v>0</v>
      </c>
      <c r="S896" s="48">
        <v>0</v>
      </c>
      <c r="T896" s="48">
        <v>0</v>
      </c>
      <c r="U896" s="48" t="s">
        <v>2044</v>
      </c>
      <c r="V896" s="48" t="s">
        <v>2044</v>
      </c>
      <c r="W896" s="49" t="s">
        <v>1740</v>
      </c>
    </row>
    <row r="897" spans="1:23" ht="13.8">
      <c r="A897" s="32" t="s">
        <v>86</v>
      </c>
      <c r="B897" s="30">
        <v>100229</v>
      </c>
      <c r="C897" s="33" t="s">
        <v>133</v>
      </c>
      <c r="D897" s="40" t="s">
        <v>2047</v>
      </c>
      <c r="E897" s="33" t="s">
        <v>170</v>
      </c>
      <c r="F897" s="41"/>
      <c r="G897" s="41">
        <v>0</v>
      </c>
      <c r="H897" s="41">
        <v>0</v>
      </c>
      <c r="I897" s="41">
        <v>0</v>
      </c>
      <c r="J897" s="41">
        <v>0</v>
      </c>
      <c r="K897" s="34" t="s">
        <v>189</v>
      </c>
      <c r="L897" s="30" t="s">
        <v>30</v>
      </c>
      <c r="M897" s="52" t="s">
        <v>854</v>
      </c>
      <c r="N897" s="55" t="s">
        <v>2719</v>
      </c>
      <c r="O897" s="33" t="s">
        <v>30</v>
      </c>
      <c r="P897" s="33" t="s">
        <v>1552</v>
      </c>
      <c r="Q897" s="35" t="s">
        <v>2044</v>
      </c>
      <c r="R897" s="49">
        <f t="shared" si="251"/>
        <v>0</v>
      </c>
      <c r="S897" s="48">
        <v>100</v>
      </c>
      <c r="T897" s="48">
        <v>0</v>
      </c>
      <c r="U897" s="48" t="s">
        <v>2044</v>
      </c>
      <c r="V897" s="48" t="s">
        <v>2044</v>
      </c>
      <c r="W897" s="49" t="s">
        <v>1740</v>
      </c>
    </row>
    <row r="898" spans="1:23" ht="13.8">
      <c r="A898" s="32" t="s">
        <v>86</v>
      </c>
      <c r="B898" s="30">
        <v>100229</v>
      </c>
      <c r="C898" s="33" t="s">
        <v>133</v>
      </c>
      <c r="D898" s="40" t="s">
        <v>2047</v>
      </c>
      <c r="E898" s="33" t="s">
        <v>170</v>
      </c>
      <c r="F898" s="41">
        <v>0</v>
      </c>
      <c r="G898" s="41">
        <v>178111.33</v>
      </c>
      <c r="H898" s="41">
        <v>0</v>
      </c>
      <c r="I898" s="41">
        <v>0</v>
      </c>
      <c r="J898" s="41">
        <v>0</v>
      </c>
      <c r="K898" s="34" t="s">
        <v>189</v>
      </c>
      <c r="L898" s="30" t="s">
        <v>30</v>
      </c>
      <c r="M898" s="52" t="s">
        <v>855</v>
      </c>
      <c r="N898" s="55" t="s">
        <v>2720</v>
      </c>
      <c r="O898" s="33" t="s">
        <v>30</v>
      </c>
      <c r="P898" s="33" t="s">
        <v>1553</v>
      </c>
      <c r="Q898" s="35" t="s">
        <v>2044</v>
      </c>
      <c r="R898" s="49">
        <f t="shared" si="251"/>
        <v>178111.33</v>
      </c>
      <c r="S898" s="48">
        <v>0</v>
      </c>
      <c r="T898" s="48">
        <v>85</v>
      </c>
      <c r="U898" s="48" t="s">
        <v>2044</v>
      </c>
      <c r="V898" s="48" t="s">
        <v>2044</v>
      </c>
      <c r="W898" s="49" t="s">
        <v>1740</v>
      </c>
    </row>
    <row r="899" spans="1:23" ht="13.8">
      <c r="A899" s="32" t="s">
        <v>86</v>
      </c>
      <c r="B899" s="30">
        <v>100229</v>
      </c>
      <c r="C899" s="33" t="s">
        <v>133</v>
      </c>
      <c r="D899" s="40" t="s">
        <v>2047</v>
      </c>
      <c r="E899" s="33" t="s">
        <v>170</v>
      </c>
      <c r="F899" s="41">
        <v>0</v>
      </c>
      <c r="G899" s="41">
        <v>300000</v>
      </c>
      <c r="H899" s="41">
        <v>0</v>
      </c>
      <c r="I899" s="41">
        <v>0</v>
      </c>
      <c r="J899" s="41">
        <v>0</v>
      </c>
      <c r="K899" s="34" t="s">
        <v>189</v>
      </c>
      <c r="L899" s="30" t="s">
        <v>30</v>
      </c>
      <c r="M899" s="52" t="s">
        <v>856</v>
      </c>
      <c r="N899" s="55" t="s">
        <v>2721</v>
      </c>
      <c r="O899" s="33" t="s">
        <v>30</v>
      </c>
      <c r="P899" s="33" t="s">
        <v>1554</v>
      </c>
      <c r="Q899" s="35" t="s">
        <v>2044</v>
      </c>
      <c r="R899" s="49">
        <f t="shared" si="251"/>
        <v>300000</v>
      </c>
      <c r="S899" s="48">
        <v>0</v>
      </c>
      <c r="T899" s="48">
        <v>23</v>
      </c>
      <c r="U899" s="48" t="s">
        <v>2044</v>
      </c>
      <c r="V899" s="48" t="s">
        <v>2044</v>
      </c>
      <c r="W899" s="49" t="s">
        <v>1740</v>
      </c>
    </row>
    <row r="900" spans="1:23" ht="13.8">
      <c r="A900" s="32" t="s">
        <v>86</v>
      </c>
      <c r="B900" s="30">
        <v>100229</v>
      </c>
      <c r="C900" s="33" t="s">
        <v>133</v>
      </c>
      <c r="D900" s="40" t="s">
        <v>2047</v>
      </c>
      <c r="E900" s="33" t="s">
        <v>170</v>
      </c>
      <c r="F900" s="41">
        <v>0</v>
      </c>
      <c r="G900" s="41">
        <v>2113224.66</v>
      </c>
      <c r="H900" s="41">
        <v>1691409.79</v>
      </c>
      <c r="I900" s="41">
        <v>1691409.79</v>
      </c>
      <c r="J900" s="41">
        <v>1691409.79</v>
      </c>
      <c r="K900" s="34" t="s">
        <v>189</v>
      </c>
      <c r="L900" s="30" t="s">
        <v>30</v>
      </c>
      <c r="M900" s="52" t="s">
        <v>857</v>
      </c>
      <c r="N900" s="55" t="s">
        <v>2722</v>
      </c>
      <c r="O900" s="33" t="s">
        <v>30</v>
      </c>
      <c r="P900" s="33" t="s">
        <v>1555</v>
      </c>
      <c r="Q900" s="35" t="s">
        <v>2044</v>
      </c>
      <c r="R900" s="49">
        <f t="shared" si="251"/>
        <v>7187454.03</v>
      </c>
      <c r="S900" s="48">
        <v>70</v>
      </c>
      <c r="T900" s="48">
        <v>100</v>
      </c>
      <c r="U900" s="48" t="s">
        <v>2044</v>
      </c>
      <c r="V900" s="48" t="s">
        <v>2044</v>
      </c>
      <c r="W900" s="49" t="s">
        <v>1740</v>
      </c>
    </row>
    <row r="901" spans="1:23" ht="13.8">
      <c r="A901" s="32" t="s">
        <v>86</v>
      </c>
      <c r="B901" s="30">
        <v>100229</v>
      </c>
      <c r="C901" s="33" t="s">
        <v>133</v>
      </c>
      <c r="D901" s="40" t="s">
        <v>2047</v>
      </c>
      <c r="E901" s="33" t="s">
        <v>170</v>
      </c>
      <c r="F901" s="41">
        <v>0</v>
      </c>
      <c r="G901" s="41">
        <v>747550.52</v>
      </c>
      <c r="H901" s="41">
        <v>0</v>
      </c>
      <c r="I901" s="41">
        <v>0</v>
      </c>
      <c r="J901" s="41">
        <v>0</v>
      </c>
      <c r="K901" s="34" t="s">
        <v>189</v>
      </c>
      <c r="L901" s="30" t="s">
        <v>30</v>
      </c>
      <c r="M901" s="52" t="s">
        <v>858</v>
      </c>
      <c r="N901" s="55" t="s">
        <v>2723</v>
      </c>
      <c r="O901" s="33" t="s">
        <v>30</v>
      </c>
      <c r="P901" s="33" t="s">
        <v>1556</v>
      </c>
      <c r="Q901" s="35" t="s">
        <v>2044</v>
      </c>
      <c r="R901" s="49">
        <f t="shared" si="251"/>
        <v>747550.52</v>
      </c>
      <c r="S901" s="48">
        <v>0</v>
      </c>
      <c r="T901" s="48">
        <v>80</v>
      </c>
      <c r="U901" s="48" t="s">
        <v>2044</v>
      </c>
      <c r="V901" s="48" t="s">
        <v>2044</v>
      </c>
      <c r="W901" s="49" t="s">
        <v>1740</v>
      </c>
    </row>
    <row r="902" spans="1:23" ht="13.8">
      <c r="A902" s="32" t="s">
        <v>86</v>
      </c>
      <c r="B902" s="30">
        <v>100229</v>
      </c>
      <c r="C902" s="33" t="s">
        <v>133</v>
      </c>
      <c r="D902" s="40" t="s">
        <v>2047</v>
      </c>
      <c r="E902" s="33" t="s">
        <v>170</v>
      </c>
      <c r="F902" s="41">
        <v>0</v>
      </c>
      <c r="G902" s="41">
        <v>1500000</v>
      </c>
      <c r="H902" s="41">
        <v>0</v>
      </c>
      <c r="I902" s="41">
        <v>0</v>
      </c>
      <c r="J902" s="41">
        <v>0</v>
      </c>
      <c r="K902" s="34" t="s">
        <v>189</v>
      </c>
      <c r="L902" s="30" t="s">
        <v>30</v>
      </c>
      <c r="M902" s="52" t="s">
        <v>859</v>
      </c>
      <c r="N902" s="55" t="s">
        <v>2724</v>
      </c>
      <c r="O902" s="33" t="s">
        <v>30</v>
      </c>
      <c r="P902" s="33" t="s">
        <v>1557</v>
      </c>
      <c r="Q902" s="35" t="s">
        <v>2044</v>
      </c>
      <c r="R902" s="49">
        <f t="shared" si="251"/>
        <v>1500000</v>
      </c>
      <c r="S902" s="48">
        <v>100</v>
      </c>
      <c r="T902" s="48">
        <v>0</v>
      </c>
      <c r="U902" s="48" t="s">
        <v>2044</v>
      </c>
      <c r="V902" s="48" t="s">
        <v>2044</v>
      </c>
      <c r="W902" s="49" t="s">
        <v>1740</v>
      </c>
    </row>
    <row r="903" spans="1:23" ht="13.8">
      <c r="A903" s="32" t="s">
        <v>86</v>
      </c>
      <c r="B903" s="30">
        <v>100229</v>
      </c>
      <c r="C903" s="33" t="s">
        <v>133</v>
      </c>
      <c r="D903" s="40" t="s">
        <v>2047</v>
      </c>
      <c r="E903" s="33" t="s">
        <v>170</v>
      </c>
      <c r="F903" s="41">
        <v>0</v>
      </c>
      <c r="G903" s="41">
        <v>29826.86</v>
      </c>
      <c r="H903" s="41">
        <v>0</v>
      </c>
      <c r="I903" s="41">
        <v>0</v>
      </c>
      <c r="J903" s="41">
        <v>0</v>
      </c>
      <c r="K903" s="34" t="s">
        <v>189</v>
      </c>
      <c r="L903" s="30" t="s">
        <v>30</v>
      </c>
      <c r="M903" s="52" t="s">
        <v>860</v>
      </c>
      <c r="N903" s="55" t="s">
        <v>2725</v>
      </c>
      <c r="O903" s="33" t="s">
        <v>30</v>
      </c>
      <c r="P903" s="33" t="s">
        <v>1558</v>
      </c>
      <c r="Q903" s="35" t="s">
        <v>2044</v>
      </c>
      <c r="R903" s="49">
        <f t="shared" si="251"/>
        <v>29826.86</v>
      </c>
      <c r="S903" s="48">
        <v>100</v>
      </c>
      <c r="T903" s="48">
        <v>100</v>
      </c>
      <c r="U903" s="48" t="s">
        <v>2044</v>
      </c>
      <c r="V903" s="48" t="s">
        <v>2044</v>
      </c>
      <c r="W903" s="49" t="s">
        <v>1740</v>
      </c>
    </row>
    <row r="904" spans="1:23" ht="13.8">
      <c r="A904" s="32" t="s">
        <v>86</v>
      </c>
      <c r="B904" s="30">
        <v>100229</v>
      </c>
      <c r="C904" s="33" t="s">
        <v>133</v>
      </c>
      <c r="D904" s="40" t="s">
        <v>2047</v>
      </c>
      <c r="E904" s="33" t="s">
        <v>170</v>
      </c>
      <c r="F904" s="41">
        <v>0</v>
      </c>
      <c r="G904" s="41">
        <v>5673.41</v>
      </c>
      <c r="H904" s="41">
        <v>0</v>
      </c>
      <c r="I904" s="41">
        <v>0</v>
      </c>
      <c r="J904" s="41">
        <v>0</v>
      </c>
      <c r="K904" s="34" t="s">
        <v>189</v>
      </c>
      <c r="L904" s="30" t="s">
        <v>30</v>
      </c>
      <c r="M904" s="52" t="s">
        <v>861</v>
      </c>
      <c r="N904" s="55" t="s">
        <v>2726</v>
      </c>
      <c r="O904" s="33" t="s">
        <v>30</v>
      </c>
      <c r="P904" s="33" t="s">
        <v>1559</v>
      </c>
      <c r="Q904" s="35" t="s">
        <v>2044</v>
      </c>
      <c r="R904" s="49">
        <f t="shared" si="251"/>
        <v>5673.41</v>
      </c>
      <c r="S904" s="48">
        <v>100</v>
      </c>
      <c r="T904" s="48">
        <v>100</v>
      </c>
      <c r="U904" s="48" t="s">
        <v>2044</v>
      </c>
      <c r="V904" s="48" t="s">
        <v>2044</v>
      </c>
      <c r="W904" s="49" t="s">
        <v>1740</v>
      </c>
    </row>
    <row r="905" spans="1:23" ht="13.8">
      <c r="A905" s="32" t="s">
        <v>86</v>
      </c>
      <c r="B905" s="30">
        <v>100229</v>
      </c>
      <c r="C905" s="33" t="s">
        <v>133</v>
      </c>
      <c r="D905" s="40" t="s">
        <v>2047</v>
      </c>
      <c r="E905" s="33" t="s">
        <v>170</v>
      </c>
      <c r="F905" s="41">
        <v>0</v>
      </c>
      <c r="G905" s="41">
        <v>0</v>
      </c>
      <c r="H905" s="41">
        <v>0</v>
      </c>
      <c r="I905" s="41">
        <v>0</v>
      </c>
      <c r="J905" s="41">
        <v>0</v>
      </c>
      <c r="K905" s="34" t="s">
        <v>189</v>
      </c>
      <c r="L905" s="30" t="s">
        <v>30</v>
      </c>
      <c r="M905" s="52" t="s">
        <v>862</v>
      </c>
      <c r="N905" s="55" t="s">
        <v>2727</v>
      </c>
      <c r="O905" s="33" t="s">
        <v>30</v>
      </c>
      <c r="P905" s="33" t="s">
        <v>1560</v>
      </c>
      <c r="Q905" s="35" t="s">
        <v>2044</v>
      </c>
      <c r="R905" s="49">
        <f t="shared" si="251"/>
        <v>0</v>
      </c>
      <c r="S905" s="48">
        <v>100</v>
      </c>
      <c r="T905" s="48">
        <v>100</v>
      </c>
      <c r="U905" s="48" t="s">
        <v>2044</v>
      </c>
      <c r="V905" s="48" t="s">
        <v>2044</v>
      </c>
      <c r="W905" s="49" t="s">
        <v>1740</v>
      </c>
    </row>
    <row r="906" spans="1:23" ht="13.8">
      <c r="A906" s="32" t="s">
        <v>86</v>
      </c>
      <c r="B906" s="30">
        <v>100229</v>
      </c>
      <c r="C906" s="33" t="s">
        <v>133</v>
      </c>
      <c r="D906" s="40" t="s">
        <v>2047</v>
      </c>
      <c r="E906" s="33" t="s">
        <v>170</v>
      </c>
      <c r="F906" s="41">
        <v>0</v>
      </c>
      <c r="G906" s="41">
        <v>464683.72</v>
      </c>
      <c r="H906" s="41">
        <v>0</v>
      </c>
      <c r="I906" s="41">
        <v>0</v>
      </c>
      <c r="J906" s="41">
        <v>0</v>
      </c>
      <c r="K906" s="34" t="s">
        <v>189</v>
      </c>
      <c r="L906" s="30" t="s">
        <v>30</v>
      </c>
      <c r="M906" s="52" t="s">
        <v>863</v>
      </c>
      <c r="N906" s="55" t="s">
        <v>2728</v>
      </c>
      <c r="O906" s="33" t="s">
        <v>30</v>
      </c>
      <c r="P906" s="33" t="s">
        <v>1561</v>
      </c>
      <c r="Q906" s="35" t="s">
        <v>2044</v>
      </c>
      <c r="R906" s="49">
        <f t="shared" si="251"/>
        <v>464683.72</v>
      </c>
      <c r="S906" s="48">
        <v>100</v>
      </c>
      <c r="T906" s="48">
        <v>100</v>
      </c>
      <c r="U906" s="48" t="s">
        <v>2044</v>
      </c>
      <c r="V906" s="48" t="s">
        <v>2044</v>
      </c>
      <c r="W906" s="49" t="s">
        <v>1740</v>
      </c>
    </row>
    <row r="907" spans="1:23" ht="13.8">
      <c r="A907" s="32" t="s">
        <v>86</v>
      </c>
      <c r="B907" s="30">
        <v>100229</v>
      </c>
      <c r="C907" s="33" t="s">
        <v>133</v>
      </c>
      <c r="D907" s="40" t="s">
        <v>2047</v>
      </c>
      <c r="E907" s="33" t="s">
        <v>170</v>
      </c>
      <c r="F907" s="41">
        <v>0</v>
      </c>
      <c r="G907" s="41">
        <v>54001.55</v>
      </c>
      <c r="H907" s="41">
        <v>0</v>
      </c>
      <c r="I907" s="41">
        <v>0</v>
      </c>
      <c r="J907" s="41">
        <v>0</v>
      </c>
      <c r="K907" s="34" t="s">
        <v>189</v>
      </c>
      <c r="L907" s="30" t="s">
        <v>30</v>
      </c>
      <c r="M907" s="52" t="s">
        <v>864</v>
      </c>
      <c r="N907" s="55" t="s">
        <v>2729</v>
      </c>
      <c r="O907" s="33" t="s">
        <v>30</v>
      </c>
      <c r="P907" s="33" t="s">
        <v>1562</v>
      </c>
      <c r="Q907" s="35" t="s">
        <v>2044</v>
      </c>
      <c r="R907" s="49">
        <f t="shared" si="251"/>
        <v>54001.55</v>
      </c>
      <c r="S907" s="48">
        <v>0</v>
      </c>
      <c r="T907" s="48">
        <v>80</v>
      </c>
      <c r="U907" s="48" t="s">
        <v>2044</v>
      </c>
      <c r="V907" s="48" t="s">
        <v>2044</v>
      </c>
      <c r="W907" s="49" t="s">
        <v>1740</v>
      </c>
    </row>
    <row r="908" spans="1:23" ht="13.8">
      <c r="A908" s="32" t="s">
        <v>86</v>
      </c>
      <c r="B908" s="30">
        <v>100229</v>
      </c>
      <c r="C908" s="33" t="s">
        <v>133</v>
      </c>
      <c r="D908" s="40" t="s">
        <v>2047</v>
      </c>
      <c r="E908" s="33" t="s">
        <v>170</v>
      </c>
      <c r="F908" s="41">
        <v>0</v>
      </c>
      <c r="G908" s="41">
        <v>1500000.03</v>
      </c>
      <c r="H908" s="41">
        <v>0</v>
      </c>
      <c r="I908" s="41">
        <v>0</v>
      </c>
      <c r="J908" s="41">
        <v>0</v>
      </c>
      <c r="K908" s="34" t="s">
        <v>189</v>
      </c>
      <c r="L908" s="30" t="s">
        <v>30</v>
      </c>
      <c r="M908" s="52" t="s">
        <v>865</v>
      </c>
      <c r="N908" s="55" t="s">
        <v>2730</v>
      </c>
      <c r="O908" s="33" t="s">
        <v>30</v>
      </c>
      <c r="P908" s="33" t="s">
        <v>1563</v>
      </c>
      <c r="Q908" s="35" t="s">
        <v>2044</v>
      </c>
      <c r="R908" s="49">
        <f t="shared" si="251"/>
        <v>1500000.03</v>
      </c>
      <c r="S908" s="48">
        <v>100</v>
      </c>
      <c r="T908" s="48">
        <v>20</v>
      </c>
      <c r="U908" s="48" t="s">
        <v>2044</v>
      </c>
      <c r="V908" s="48" t="s">
        <v>2044</v>
      </c>
      <c r="W908" s="49" t="s">
        <v>1740</v>
      </c>
    </row>
    <row r="909" spans="1:23" ht="13.8">
      <c r="A909" s="32" t="s">
        <v>90</v>
      </c>
      <c r="B909" s="30">
        <v>100229</v>
      </c>
      <c r="C909" s="33" t="s">
        <v>133</v>
      </c>
      <c r="D909" s="40" t="s">
        <v>2047</v>
      </c>
      <c r="E909" s="33" t="s">
        <v>170</v>
      </c>
      <c r="F909" s="41">
        <v>0</v>
      </c>
      <c r="G909" s="41">
        <v>910000</v>
      </c>
      <c r="H909" s="41">
        <v>0</v>
      </c>
      <c r="I909" s="41">
        <v>0</v>
      </c>
      <c r="J909" s="41">
        <v>0</v>
      </c>
      <c r="K909" s="34" t="s">
        <v>189</v>
      </c>
      <c r="L909" s="30" t="s">
        <v>30</v>
      </c>
      <c r="M909" s="52" t="s">
        <v>866</v>
      </c>
      <c r="N909" s="55" t="s">
        <v>2731</v>
      </c>
      <c r="O909" s="33" t="s">
        <v>30</v>
      </c>
      <c r="P909" s="33" t="s">
        <v>1564</v>
      </c>
      <c r="Q909" s="35" t="s">
        <v>2044</v>
      </c>
      <c r="R909" s="49">
        <f t="shared" si="251"/>
        <v>910000</v>
      </c>
      <c r="S909" s="48">
        <v>0</v>
      </c>
      <c r="T909" s="48">
        <v>80</v>
      </c>
      <c r="U909" s="48" t="s">
        <v>2044</v>
      </c>
      <c r="V909" s="48" t="s">
        <v>2044</v>
      </c>
      <c r="W909" s="49" t="s">
        <v>1740</v>
      </c>
    </row>
    <row r="910" spans="1:23" ht="13.8">
      <c r="A910" s="32" t="s">
        <v>86</v>
      </c>
      <c r="B910" s="30">
        <v>100229</v>
      </c>
      <c r="C910" s="33" t="s">
        <v>133</v>
      </c>
      <c r="D910" s="40" t="s">
        <v>2047</v>
      </c>
      <c r="E910" s="33" t="s">
        <v>170</v>
      </c>
      <c r="F910" s="41">
        <v>0</v>
      </c>
      <c r="G910" s="41">
        <v>1500000</v>
      </c>
      <c r="H910" s="41">
        <v>0</v>
      </c>
      <c r="I910" s="41">
        <v>0</v>
      </c>
      <c r="J910" s="41">
        <v>0</v>
      </c>
      <c r="K910" s="34" t="s">
        <v>189</v>
      </c>
      <c r="L910" s="30" t="s">
        <v>30</v>
      </c>
      <c r="M910" s="52" t="s">
        <v>867</v>
      </c>
      <c r="N910" s="55" t="s">
        <v>2732</v>
      </c>
      <c r="O910" s="33" t="s">
        <v>30</v>
      </c>
      <c r="P910" s="33" t="s">
        <v>1565</v>
      </c>
      <c r="Q910" s="35" t="s">
        <v>2044</v>
      </c>
      <c r="R910" s="49">
        <f t="shared" si="251"/>
        <v>1500000</v>
      </c>
      <c r="S910" s="48">
        <v>100</v>
      </c>
      <c r="T910" s="48">
        <v>100</v>
      </c>
      <c r="U910" s="48" t="s">
        <v>2044</v>
      </c>
      <c r="V910" s="48" t="s">
        <v>2044</v>
      </c>
      <c r="W910" s="49" t="s">
        <v>1740</v>
      </c>
    </row>
    <row r="911" spans="1:23" ht="13.8">
      <c r="A911" s="32" t="s">
        <v>86</v>
      </c>
      <c r="B911" s="30">
        <v>100229</v>
      </c>
      <c r="C911" s="33" t="s">
        <v>133</v>
      </c>
      <c r="D911" s="40" t="s">
        <v>2047</v>
      </c>
      <c r="E911" s="33" t="s">
        <v>170</v>
      </c>
      <c r="F911" s="41">
        <v>0</v>
      </c>
      <c r="G911" s="41">
        <v>462654.45</v>
      </c>
      <c r="H911" s="41">
        <v>0</v>
      </c>
      <c r="I911" s="41">
        <v>0</v>
      </c>
      <c r="J911" s="41">
        <v>0</v>
      </c>
      <c r="K911" s="34" t="s">
        <v>189</v>
      </c>
      <c r="L911" s="30" t="s">
        <v>30</v>
      </c>
      <c r="M911" s="52" t="s">
        <v>868</v>
      </c>
      <c r="N911" s="55" t="s">
        <v>2733</v>
      </c>
      <c r="O911" s="33" t="s">
        <v>30</v>
      </c>
      <c r="P911" s="33" t="s">
        <v>1566</v>
      </c>
      <c r="Q911" s="35" t="s">
        <v>2044</v>
      </c>
      <c r="R911" s="49">
        <f t="shared" si="251"/>
        <v>462654.45</v>
      </c>
      <c r="S911" s="48">
        <v>0</v>
      </c>
      <c r="T911" s="48">
        <v>100</v>
      </c>
      <c r="U911" s="48" t="s">
        <v>2044</v>
      </c>
      <c r="V911" s="48" t="s">
        <v>2044</v>
      </c>
      <c r="W911" s="49" t="s">
        <v>1740</v>
      </c>
    </row>
    <row r="912" spans="1:23" ht="13.8">
      <c r="A912" s="32" t="s">
        <v>86</v>
      </c>
      <c r="B912" s="30">
        <v>100229</v>
      </c>
      <c r="C912" s="33" t="s">
        <v>133</v>
      </c>
      <c r="D912" s="40" t="s">
        <v>2047</v>
      </c>
      <c r="E912" s="33" t="s">
        <v>170</v>
      </c>
      <c r="F912" s="41">
        <v>0</v>
      </c>
      <c r="G912" s="41">
        <v>4000000</v>
      </c>
      <c r="H912" s="41">
        <v>377671.39</v>
      </c>
      <c r="I912" s="41">
        <v>377671.39</v>
      </c>
      <c r="J912" s="41">
        <v>377671.39</v>
      </c>
      <c r="K912" s="34" t="s">
        <v>189</v>
      </c>
      <c r="L912" s="30" t="s">
        <v>30</v>
      </c>
      <c r="M912" s="52" t="s">
        <v>869</v>
      </c>
      <c r="N912" s="55" t="s">
        <v>2734</v>
      </c>
      <c r="O912" s="33" t="s">
        <v>30</v>
      </c>
      <c r="P912" s="33" t="s">
        <v>1567</v>
      </c>
      <c r="Q912" s="35" t="s">
        <v>2044</v>
      </c>
      <c r="R912" s="49">
        <f t="shared" si="251"/>
        <v>5133014.169999999</v>
      </c>
      <c r="S912" s="48">
        <v>20</v>
      </c>
      <c r="T912" s="48">
        <v>25</v>
      </c>
      <c r="U912" s="48" t="s">
        <v>2044</v>
      </c>
      <c r="V912" s="48" t="s">
        <v>2044</v>
      </c>
      <c r="W912" s="49" t="s">
        <v>1740</v>
      </c>
    </row>
    <row r="913" spans="1:23" ht="13.8">
      <c r="A913" s="32" t="s">
        <v>86</v>
      </c>
      <c r="B913" s="30">
        <v>100229</v>
      </c>
      <c r="C913" s="33" t="s">
        <v>133</v>
      </c>
      <c r="D913" s="40" t="s">
        <v>2047</v>
      </c>
      <c r="E913" s="33" t="s">
        <v>170</v>
      </c>
      <c r="F913" s="41">
        <v>0</v>
      </c>
      <c r="G913" s="41">
        <v>2140000</v>
      </c>
      <c r="H913" s="41">
        <v>1691409.79</v>
      </c>
      <c r="I913" s="41">
        <v>1691409.79</v>
      </c>
      <c r="J913" s="41">
        <v>1691409.79</v>
      </c>
      <c r="K913" s="34" t="s">
        <v>189</v>
      </c>
      <c r="L913" s="30" t="s">
        <v>30</v>
      </c>
      <c r="M913" s="52" t="s">
        <v>870</v>
      </c>
      <c r="N913" s="55" t="s">
        <v>2735</v>
      </c>
      <c r="O913" s="33" t="s">
        <v>30</v>
      </c>
      <c r="P913" s="33" t="s">
        <v>1568</v>
      </c>
      <c r="Q913" s="35" t="s">
        <v>2044</v>
      </c>
      <c r="R913" s="49">
        <f t="shared" si="251"/>
        <v>7214229.37</v>
      </c>
      <c r="S913" s="48">
        <v>0</v>
      </c>
      <c r="T913" s="48">
        <v>0</v>
      </c>
      <c r="U913" s="48" t="s">
        <v>2044</v>
      </c>
      <c r="V913" s="48" t="s">
        <v>2044</v>
      </c>
      <c r="W913" s="49" t="s">
        <v>1740</v>
      </c>
    </row>
    <row r="914" spans="1:23" ht="13.8">
      <c r="A914" s="32" t="s">
        <v>86</v>
      </c>
      <c r="B914" s="30">
        <v>100229</v>
      </c>
      <c r="C914" s="33" t="s">
        <v>133</v>
      </c>
      <c r="D914" s="40" t="s">
        <v>2047</v>
      </c>
      <c r="E914" s="33" t="s">
        <v>170</v>
      </c>
      <c r="F914" s="41">
        <v>0</v>
      </c>
      <c r="G914" s="41">
        <v>1000000</v>
      </c>
      <c r="H914" s="41">
        <v>0</v>
      </c>
      <c r="I914" s="41">
        <v>0</v>
      </c>
      <c r="J914" s="41">
        <v>0</v>
      </c>
      <c r="K914" s="34" t="s">
        <v>189</v>
      </c>
      <c r="L914" s="30" t="s">
        <v>30</v>
      </c>
      <c r="M914" s="52" t="s">
        <v>1836</v>
      </c>
      <c r="N914" s="55" t="s">
        <v>2736</v>
      </c>
      <c r="O914" s="33" t="s">
        <v>30</v>
      </c>
      <c r="P914" s="33" t="s">
        <v>1976</v>
      </c>
      <c r="Q914" s="35" t="s">
        <v>2044</v>
      </c>
      <c r="R914" s="49">
        <f t="shared" si="251"/>
        <v>1000000</v>
      </c>
      <c r="S914" s="48">
        <v>0</v>
      </c>
      <c r="T914" s="48">
        <v>0</v>
      </c>
      <c r="U914" s="48" t="s">
        <v>2044</v>
      </c>
      <c r="V914" s="48" t="s">
        <v>2044</v>
      </c>
      <c r="W914" s="49" t="s">
        <v>1740</v>
      </c>
    </row>
    <row r="915" spans="1:23" ht="13.8">
      <c r="A915" s="32" t="s">
        <v>86</v>
      </c>
      <c r="B915" s="30">
        <v>100229</v>
      </c>
      <c r="C915" s="33" t="s">
        <v>133</v>
      </c>
      <c r="D915" s="40" t="s">
        <v>2047</v>
      </c>
      <c r="E915" s="33" t="s">
        <v>170</v>
      </c>
      <c r="F915" s="41">
        <v>0</v>
      </c>
      <c r="G915" s="41">
        <v>0</v>
      </c>
      <c r="H915" s="41">
        <v>0</v>
      </c>
      <c r="I915" s="41">
        <v>0</v>
      </c>
      <c r="J915" s="41">
        <v>0</v>
      </c>
      <c r="K915" s="34" t="s">
        <v>189</v>
      </c>
      <c r="L915" s="30" t="s">
        <v>190</v>
      </c>
      <c r="M915" s="52" t="s">
        <v>871</v>
      </c>
      <c r="N915" s="55" t="s">
        <v>2737</v>
      </c>
      <c r="O915" s="33" t="s">
        <v>190</v>
      </c>
      <c r="P915" s="33" t="s">
        <v>1569</v>
      </c>
      <c r="Q915" s="35" t="s">
        <v>2044</v>
      </c>
      <c r="R915" s="49">
        <f t="shared" si="251"/>
        <v>0</v>
      </c>
      <c r="S915" s="48">
        <v>0</v>
      </c>
      <c r="T915" s="48">
        <v>17</v>
      </c>
      <c r="U915" s="48" t="s">
        <v>2044</v>
      </c>
      <c r="V915" s="48" t="s">
        <v>2044</v>
      </c>
      <c r="W915" s="49" t="s">
        <v>1740</v>
      </c>
    </row>
    <row r="916" spans="1:23" ht="13.8">
      <c r="A916" s="32" t="s">
        <v>86</v>
      </c>
      <c r="B916" s="30">
        <v>100229</v>
      </c>
      <c r="C916" s="33" t="s">
        <v>133</v>
      </c>
      <c r="D916" s="40" t="s">
        <v>2047</v>
      </c>
      <c r="E916" s="33" t="s">
        <v>170</v>
      </c>
      <c r="F916" s="41">
        <v>0</v>
      </c>
      <c r="G916" s="41">
        <v>0</v>
      </c>
      <c r="H916" s="41">
        <v>0</v>
      </c>
      <c r="I916" s="41">
        <v>0</v>
      </c>
      <c r="J916" s="41">
        <v>0</v>
      </c>
      <c r="K916" s="34" t="s">
        <v>189</v>
      </c>
      <c r="L916" s="30" t="s">
        <v>30</v>
      </c>
      <c r="M916" s="52" t="s">
        <v>872</v>
      </c>
      <c r="N916" s="55" t="s">
        <v>2738</v>
      </c>
      <c r="O916" s="33" t="s">
        <v>30</v>
      </c>
      <c r="P916" s="33" t="s">
        <v>1570</v>
      </c>
      <c r="Q916" s="35" t="s">
        <v>2044</v>
      </c>
      <c r="R916" s="49">
        <f t="shared" si="251"/>
        <v>0</v>
      </c>
      <c r="S916" s="48">
        <v>0</v>
      </c>
      <c r="T916" s="48">
        <v>20</v>
      </c>
      <c r="U916" s="48" t="s">
        <v>2044</v>
      </c>
      <c r="V916" s="48" t="s">
        <v>2044</v>
      </c>
      <c r="W916" s="49" t="s">
        <v>1740</v>
      </c>
    </row>
    <row r="917" spans="1:23" ht="13.8">
      <c r="A917" s="32" t="s">
        <v>86</v>
      </c>
      <c r="B917" s="30">
        <v>100229</v>
      </c>
      <c r="C917" s="33" t="s">
        <v>133</v>
      </c>
      <c r="D917" s="40" t="s">
        <v>2047</v>
      </c>
      <c r="E917" s="33" t="s">
        <v>170</v>
      </c>
      <c r="F917" s="41">
        <f>F918+F919+F920+F921+F922+F923</f>
        <v>6000000</v>
      </c>
      <c r="G917" s="41">
        <f>G918+G919+G920+G921+G922+G923</f>
        <v>14843000</v>
      </c>
      <c r="H917" s="41">
        <f aca="true" t="shared" si="255" ref="H917:J917">H918+H919+H920+H921+H922+H923</f>
        <v>7561000</v>
      </c>
      <c r="I917" s="41">
        <f t="shared" si="255"/>
        <v>7561000</v>
      </c>
      <c r="J917" s="41">
        <f t="shared" si="255"/>
        <v>7561000</v>
      </c>
      <c r="K917" s="34" t="s">
        <v>189</v>
      </c>
      <c r="L917" s="30" t="s">
        <v>190</v>
      </c>
      <c r="M917" s="52" t="s">
        <v>873</v>
      </c>
      <c r="N917" s="55" t="s">
        <v>2739</v>
      </c>
      <c r="O917" s="33" t="s">
        <v>190</v>
      </c>
      <c r="P917" s="33" t="s">
        <v>1569</v>
      </c>
      <c r="Q917" s="35" t="s">
        <v>2044</v>
      </c>
      <c r="R917" s="49">
        <f t="shared" si="251"/>
        <v>43526000</v>
      </c>
      <c r="S917" s="48">
        <v>75</v>
      </c>
      <c r="T917" s="48">
        <v>179.75</v>
      </c>
      <c r="U917" s="48" t="s">
        <v>2044</v>
      </c>
      <c r="V917" s="48" t="s">
        <v>2044</v>
      </c>
      <c r="W917" s="49" t="s">
        <v>1740</v>
      </c>
    </row>
    <row r="918" spans="1:23" ht="13.8">
      <c r="A918" s="32" t="s">
        <v>90</v>
      </c>
      <c r="B918" s="30">
        <v>100229</v>
      </c>
      <c r="C918" s="33" t="s">
        <v>133</v>
      </c>
      <c r="D918" s="40" t="s">
        <v>2047</v>
      </c>
      <c r="E918" s="33" t="s">
        <v>170</v>
      </c>
      <c r="F918" s="41">
        <v>6000000</v>
      </c>
      <c r="G918" s="41">
        <v>6000000</v>
      </c>
      <c r="H918" s="41">
        <v>4471000</v>
      </c>
      <c r="I918" s="41">
        <v>4471000</v>
      </c>
      <c r="J918" s="41">
        <v>4471000</v>
      </c>
      <c r="K918" s="34" t="s">
        <v>189</v>
      </c>
      <c r="L918" s="30" t="s">
        <v>30</v>
      </c>
      <c r="M918" s="52" t="s">
        <v>874</v>
      </c>
      <c r="N918" s="55" t="s">
        <v>2740</v>
      </c>
      <c r="O918" s="33" t="s">
        <v>30</v>
      </c>
      <c r="P918" s="33" t="s">
        <v>1571</v>
      </c>
      <c r="Q918" s="35" t="s">
        <v>2044</v>
      </c>
      <c r="R918" s="49">
        <f t="shared" si="251"/>
        <v>25413000</v>
      </c>
      <c r="S918" s="48">
        <v>40</v>
      </c>
      <c r="T918" s="48">
        <v>0</v>
      </c>
      <c r="U918" s="48" t="s">
        <v>2044</v>
      </c>
      <c r="V918" s="48" t="s">
        <v>2044</v>
      </c>
      <c r="W918" s="49" t="s">
        <v>1740</v>
      </c>
    </row>
    <row r="919" spans="1:23" ht="13.8">
      <c r="A919" s="32" t="s">
        <v>87</v>
      </c>
      <c r="B919" s="30">
        <v>100229</v>
      </c>
      <c r="C919" s="33" t="s">
        <v>133</v>
      </c>
      <c r="D919" s="40" t="s">
        <v>2047</v>
      </c>
      <c r="E919" s="33" t="s">
        <v>170</v>
      </c>
      <c r="F919" s="41">
        <v>0</v>
      </c>
      <c r="G919" s="41">
        <v>2000000</v>
      </c>
      <c r="H919" s="41">
        <v>1500000</v>
      </c>
      <c r="I919" s="41">
        <v>1500000</v>
      </c>
      <c r="J919" s="41">
        <v>1500000</v>
      </c>
      <c r="K919" s="34" t="s">
        <v>189</v>
      </c>
      <c r="L919" s="30" t="s">
        <v>30</v>
      </c>
      <c r="M919" s="52" t="s">
        <v>1837</v>
      </c>
      <c r="N919" s="55" t="s">
        <v>2741</v>
      </c>
      <c r="O919" s="33" t="s">
        <v>30</v>
      </c>
      <c r="P919" s="33" t="s">
        <v>1977</v>
      </c>
      <c r="Q919" s="35" t="s">
        <v>2044</v>
      </c>
      <c r="R919" s="49">
        <f t="shared" si="251"/>
        <v>6500000</v>
      </c>
      <c r="S919" s="48">
        <v>0</v>
      </c>
      <c r="T919" s="48">
        <v>0</v>
      </c>
      <c r="U919" s="48" t="s">
        <v>2044</v>
      </c>
      <c r="V919" s="48" t="s">
        <v>2044</v>
      </c>
      <c r="W919" s="49" t="s">
        <v>1740</v>
      </c>
    </row>
    <row r="920" spans="1:23" ht="13.8">
      <c r="A920" s="32" t="s">
        <v>90</v>
      </c>
      <c r="B920" s="30">
        <v>100229</v>
      </c>
      <c r="C920" s="33" t="s">
        <v>133</v>
      </c>
      <c r="D920" s="40" t="s">
        <v>2047</v>
      </c>
      <c r="E920" s="33" t="s">
        <v>170</v>
      </c>
      <c r="F920" s="41">
        <v>0</v>
      </c>
      <c r="G920" s="41">
        <v>253000</v>
      </c>
      <c r="H920" s="41">
        <v>0</v>
      </c>
      <c r="I920" s="41">
        <v>0</v>
      </c>
      <c r="J920" s="41">
        <v>0</v>
      </c>
      <c r="K920" s="34" t="s">
        <v>189</v>
      </c>
      <c r="L920" s="30" t="s">
        <v>30</v>
      </c>
      <c r="M920" s="52" t="s">
        <v>1838</v>
      </c>
      <c r="N920" s="55" t="s">
        <v>2742</v>
      </c>
      <c r="O920" s="33" t="s">
        <v>30</v>
      </c>
      <c r="P920" s="33" t="s">
        <v>1978</v>
      </c>
      <c r="Q920" s="35" t="s">
        <v>2044</v>
      </c>
      <c r="R920" s="49">
        <f t="shared" si="251"/>
        <v>253000</v>
      </c>
      <c r="S920" s="48">
        <v>0</v>
      </c>
      <c r="T920" s="48">
        <v>0</v>
      </c>
      <c r="U920" s="48" t="s">
        <v>2044</v>
      </c>
      <c r="V920" s="48" t="s">
        <v>2044</v>
      </c>
      <c r="W920" s="49" t="s">
        <v>1740</v>
      </c>
    </row>
    <row r="921" spans="1:23" ht="13.8">
      <c r="A921" s="32" t="s">
        <v>90</v>
      </c>
      <c r="B921" s="30">
        <v>100229</v>
      </c>
      <c r="C921" s="33" t="s">
        <v>133</v>
      </c>
      <c r="D921" s="40" t="s">
        <v>2047</v>
      </c>
      <c r="E921" s="33" t="s">
        <v>170</v>
      </c>
      <c r="F921" s="41">
        <v>0</v>
      </c>
      <c r="G921" s="41">
        <v>590000</v>
      </c>
      <c r="H921" s="41">
        <v>0</v>
      </c>
      <c r="I921" s="41">
        <v>0</v>
      </c>
      <c r="J921" s="41">
        <v>0</v>
      </c>
      <c r="K921" s="34" t="s">
        <v>189</v>
      </c>
      <c r="L921" s="30" t="s">
        <v>30</v>
      </c>
      <c r="M921" s="52" t="s">
        <v>1839</v>
      </c>
      <c r="N921" s="55" t="s">
        <v>2743</v>
      </c>
      <c r="O921" s="33" t="s">
        <v>30</v>
      </c>
      <c r="P921" s="33" t="s">
        <v>1979</v>
      </c>
      <c r="Q921" s="35" t="s">
        <v>2044</v>
      </c>
      <c r="R921" s="49">
        <f t="shared" si="251"/>
        <v>590000</v>
      </c>
      <c r="S921" s="48">
        <v>0</v>
      </c>
      <c r="T921" s="48">
        <v>0</v>
      </c>
      <c r="U921" s="48" t="s">
        <v>2044</v>
      </c>
      <c r="V921" s="48" t="s">
        <v>2044</v>
      </c>
      <c r="W921" s="49" t="s">
        <v>1740</v>
      </c>
    </row>
    <row r="922" spans="1:23" ht="13.8">
      <c r="A922" s="32" t="s">
        <v>90</v>
      </c>
      <c r="B922" s="30">
        <v>100229</v>
      </c>
      <c r="C922" s="33" t="s">
        <v>133</v>
      </c>
      <c r="D922" s="40" t="s">
        <v>2047</v>
      </c>
      <c r="E922" s="33" t="s">
        <v>170</v>
      </c>
      <c r="F922" s="41">
        <v>0</v>
      </c>
      <c r="G922" s="41">
        <v>6000000</v>
      </c>
      <c r="H922" s="41">
        <v>1590000</v>
      </c>
      <c r="I922" s="41">
        <v>1590000</v>
      </c>
      <c r="J922" s="41">
        <v>1590000</v>
      </c>
      <c r="K922" s="34" t="s">
        <v>189</v>
      </c>
      <c r="L922" s="30" t="s">
        <v>30</v>
      </c>
      <c r="M922" s="52" t="s">
        <v>1840</v>
      </c>
      <c r="N922" s="55" t="s">
        <v>2744</v>
      </c>
      <c r="O922" s="33" t="s">
        <v>30</v>
      </c>
      <c r="P922" s="33" t="s">
        <v>1980</v>
      </c>
      <c r="Q922" s="35" t="s">
        <v>2044</v>
      </c>
      <c r="R922" s="49">
        <f t="shared" si="251"/>
        <v>10770000</v>
      </c>
      <c r="S922" s="48">
        <v>0</v>
      </c>
      <c r="T922" s="48">
        <v>0</v>
      </c>
      <c r="U922" s="48" t="s">
        <v>2044</v>
      </c>
      <c r="V922" s="48" t="s">
        <v>2044</v>
      </c>
      <c r="W922" s="49" t="s">
        <v>1740</v>
      </c>
    </row>
    <row r="923" spans="1:23" ht="13.8">
      <c r="A923" s="32" t="s">
        <v>86</v>
      </c>
      <c r="B923" s="30">
        <v>100229</v>
      </c>
      <c r="C923" s="33" t="s">
        <v>133</v>
      </c>
      <c r="D923" s="40" t="s">
        <v>2047</v>
      </c>
      <c r="E923" s="33" t="s">
        <v>170</v>
      </c>
      <c r="F923" s="41"/>
      <c r="G923" s="41">
        <v>0</v>
      </c>
      <c r="H923" s="41">
        <v>0</v>
      </c>
      <c r="I923" s="41">
        <v>0</v>
      </c>
      <c r="J923" s="41">
        <v>0</v>
      </c>
      <c r="K923" s="34" t="s">
        <v>189</v>
      </c>
      <c r="L923" s="30" t="s">
        <v>30</v>
      </c>
      <c r="M923" s="52" t="s">
        <v>1841</v>
      </c>
      <c r="N923" s="55" t="s">
        <v>2745</v>
      </c>
      <c r="O923" s="33" t="s">
        <v>30</v>
      </c>
      <c r="P923" s="33" t="s">
        <v>1981</v>
      </c>
      <c r="Q923" s="35" t="s">
        <v>2044</v>
      </c>
      <c r="R923" s="49">
        <f t="shared" si="251"/>
        <v>0</v>
      </c>
      <c r="S923" s="48">
        <v>100</v>
      </c>
      <c r="T923" s="48">
        <v>0</v>
      </c>
      <c r="U923" s="48" t="s">
        <v>2044</v>
      </c>
      <c r="V923" s="48" t="s">
        <v>2044</v>
      </c>
      <c r="W923" s="49" t="s">
        <v>1740</v>
      </c>
    </row>
    <row r="924" spans="1:23" ht="13.8">
      <c r="A924" s="32" t="s">
        <v>86</v>
      </c>
      <c r="B924" s="30">
        <v>100229</v>
      </c>
      <c r="C924" s="33" t="s">
        <v>133</v>
      </c>
      <c r="D924" s="40" t="s">
        <v>2047</v>
      </c>
      <c r="E924" s="33" t="s">
        <v>180</v>
      </c>
      <c r="F924" s="41">
        <f aca="true" t="shared" si="256" ref="F924:I924">F925+F926</f>
        <v>242000</v>
      </c>
      <c r="G924" s="41">
        <f>G925+G926</f>
        <v>242000</v>
      </c>
      <c r="H924" s="41">
        <f t="shared" si="256"/>
        <v>0</v>
      </c>
      <c r="I924" s="41">
        <f t="shared" si="256"/>
        <v>0</v>
      </c>
      <c r="J924" s="41">
        <f>J925+J926</f>
        <v>0</v>
      </c>
      <c r="K924" s="34" t="s">
        <v>189</v>
      </c>
      <c r="L924" s="30" t="s">
        <v>190</v>
      </c>
      <c r="M924" s="52" t="s">
        <v>875</v>
      </c>
      <c r="N924" s="55" t="s">
        <v>2746</v>
      </c>
      <c r="O924" s="33" t="s">
        <v>190</v>
      </c>
      <c r="P924" s="33" t="s">
        <v>1572</v>
      </c>
      <c r="Q924" s="35" t="s">
        <v>2044</v>
      </c>
      <c r="R924" s="49">
        <f t="shared" si="251"/>
        <v>484000</v>
      </c>
      <c r="S924" s="48">
        <v>0</v>
      </c>
      <c r="T924" s="48">
        <v>0</v>
      </c>
      <c r="U924" s="48" t="s">
        <v>2044</v>
      </c>
      <c r="V924" s="48" t="s">
        <v>2044</v>
      </c>
      <c r="W924" s="49" t="s">
        <v>1740</v>
      </c>
    </row>
    <row r="925" spans="1:23" ht="13.8">
      <c r="A925" s="32" t="s">
        <v>86</v>
      </c>
      <c r="B925" s="30">
        <v>100229</v>
      </c>
      <c r="C925" s="33" t="s">
        <v>133</v>
      </c>
      <c r="D925" s="40" t="s">
        <v>2047</v>
      </c>
      <c r="E925" s="33" t="s">
        <v>180</v>
      </c>
      <c r="F925" s="41">
        <v>0</v>
      </c>
      <c r="G925" s="41">
        <v>0</v>
      </c>
      <c r="H925" s="41">
        <v>0</v>
      </c>
      <c r="I925" s="41">
        <v>0</v>
      </c>
      <c r="J925" s="41">
        <v>0</v>
      </c>
      <c r="K925" s="34" t="s">
        <v>189</v>
      </c>
      <c r="L925" s="30" t="s">
        <v>30</v>
      </c>
      <c r="M925" s="52" t="s">
        <v>876</v>
      </c>
      <c r="N925" s="55" t="s">
        <v>2747</v>
      </c>
      <c r="O925" s="33" t="s">
        <v>30</v>
      </c>
      <c r="P925" s="33" t="s">
        <v>1573</v>
      </c>
      <c r="Q925" s="35" t="s">
        <v>2044</v>
      </c>
      <c r="R925" s="49">
        <f t="shared" si="251"/>
        <v>0</v>
      </c>
      <c r="S925" s="48">
        <v>0</v>
      </c>
      <c r="T925" s="48">
        <v>0</v>
      </c>
      <c r="U925" s="48" t="s">
        <v>2044</v>
      </c>
      <c r="V925" s="48" t="s">
        <v>2044</v>
      </c>
      <c r="W925" s="49" t="s">
        <v>1740</v>
      </c>
    </row>
    <row r="926" spans="1:23" ht="13.8">
      <c r="A926" s="32" t="s">
        <v>90</v>
      </c>
      <c r="B926" s="30">
        <v>100229</v>
      </c>
      <c r="C926" s="33" t="s">
        <v>133</v>
      </c>
      <c r="D926" s="40" t="s">
        <v>2047</v>
      </c>
      <c r="E926" s="33" t="s">
        <v>180</v>
      </c>
      <c r="F926" s="41">
        <v>242000</v>
      </c>
      <c r="G926" s="41">
        <v>242000</v>
      </c>
      <c r="H926" s="41">
        <v>0</v>
      </c>
      <c r="I926" s="41">
        <v>0</v>
      </c>
      <c r="J926" s="41">
        <v>0</v>
      </c>
      <c r="K926" s="34" t="s">
        <v>189</v>
      </c>
      <c r="L926" s="30" t="s">
        <v>30</v>
      </c>
      <c r="M926" s="52" t="s">
        <v>876</v>
      </c>
      <c r="N926" s="55" t="s">
        <v>2747</v>
      </c>
      <c r="O926" s="33" t="s">
        <v>30</v>
      </c>
      <c r="P926" s="33" t="s">
        <v>1982</v>
      </c>
      <c r="Q926" s="35" t="s">
        <v>2044</v>
      </c>
      <c r="R926" s="49">
        <f t="shared" si="251"/>
        <v>484000</v>
      </c>
      <c r="S926" s="48">
        <v>0</v>
      </c>
      <c r="T926" s="48">
        <v>0</v>
      </c>
      <c r="U926" s="48" t="s">
        <v>2044</v>
      </c>
      <c r="V926" s="48" t="s">
        <v>2044</v>
      </c>
      <c r="W926" s="49" t="s">
        <v>1740</v>
      </c>
    </row>
    <row r="927" spans="1:23" ht="13.8">
      <c r="A927" s="32" t="s">
        <v>86</v>
      </c>
      <c r="B927" s="30">
        <v>100229</v>
      </c>
      <c r="C927" s="33" t="s">
        <v>133</v>
      </c>
      <c r="D927" s="40" t="s">
        <v>2047</v>
      </c>
      <c r="E927" s="33" t="s">
        <v>170</v>
      </c>
      <c r="F927" s="41">
        <f aca="true" t="shared" si="257" ref="F927:I927">F928+F929+F930+F931</f>
        <v>2000000</v>
      </c>
      <c r="G927" s="41">
        <f t="shared" si="257"/>
        <v>2500000</v>
      </c>
      <c r="H927" s="41">
        <f t="shared" si="257"/>
        <v>900000</v>
      </c>
      <c r="I927" s="41">
        <f t="shared" si="257"/>
        <v>900000</v>
      </c>
      <c r="J927" s="41">
        <f>J928+J929+J930+J931</f>
        <v>900000</v>
      </c>
      <c r="K927" s="34" t="s">
        <v>189</v>
      </c>
      <c r="L927" s="30" t="s">
        <v>190</v>
      </c>
      <c r="M927" s="52" t="s">
        <v>877</v>
      </c>
      <c r="N927" s="55" t="s">
        <v>2748</v>
      </c>
      <c r="O927" s="33" t="s">
        <v>190</v>
      </c>
      <c r="P927" s="33" t="s">
        <v>1574</v>
      </c>
      <c r="Q927" s="35" t="s">
        <v>2044</v>
      </c>
      <c r="R927" s="49">
        <f t="shared" si="251"/>
        <v>7200000</v>
      </c>
      <c r="S927" s="48">
        <v>60</v>
      </c>
      <c r="T927" s="48">
        <v>19.5</v>
      </c>
      <c r="U927" s="48" t="s">
        <v>2044</v>
      </c>
      <c r="V927" s="48" t="s">
        <v>2044</v>
      </c>
      <c r="W927" s="49" t="s">
        <v>1740</v>
      </c>
    </row>
    <row r="928" spans="1:23" ht="13.8">
      <c r="A928" s="32" t="s">
        <v>90</v>
      </c>
      <c r="B928" s="30">
        <v>100229</v>
      </c>
      <c r="C928" s="33" t="s">
        <v>133</v>
      </c>
      <c r="D928" s="40" t="s">
        <v>2047</v>
      </c>
      <c r="E928" s="33" t="s">
        <v>170</v>
      </c>
      <c r="F928" s="41">
        <v>2000000</v>
      </c>
      <c r="G928" s="41">
        <v>2000000</v>
      </c>
      <c r="H928" s="41">
        <v>900000</v>
      </c>
      <c r="I928" s="41">
        <v>900000</v>
      </c>
      <c r="J928" s="41">
        <v>900000</v>
      </c>
      <c r="K928" s="34" t="s">
        <v>189</v>
      </c>
      <c r="L928" s="30" t="s">
        <v>30</v>
      </c>
      <c r="M928" s="52" t="s">
        <v>878</v>
      </c>
      <c r="N928" s="55" t="s">
        <v>2749</v>
      </c>
      <c r="O928" s="33" t="s">
        <v>30</v>
      </c>
      <c r="P928" s="33" t="s">
        <v>1575</v>
      </c>
      <c r="Q928" s="35" t="s">
        <v>2044</v>
      </c>
      <c r="R928" s="49">
        <f t="shared" si="251"/>
        <v>6700000</v>
      </c>
      <c r="S928" s="48">
        <v>60</v>
      </c>
      <c r="T928" s="48">
        <v>24.990000000000002</v>
      </c>
      <c r="U928" s="48" t="s">
        <v>2044</v>
      </c>
      <c r="V928" s="48" t="s">
        <v>2044</v>
      </c>
      <c r="W928" s="49" t="s">
        <v>1740</v>
      </c>
    </row>
    <row r="929" spans="1:23" ht="13.8">
      <c r="A929" s="32" t="s">
        <v>90</v>
      </c>
      <c r="B929" s="30">
        <v>100229</v>
      </c>
      <c r="C929" s="33" t="s">
        <v>133</v>
      </c>
      <c r="D929" s="40" t="s">
        <v>2047</v>
      </c>
      <c r="E929" s="33" t="s">
        <v>170</v>
      </c>
      <c r="F929" s="41">
        <v>0</v>
      </c>
      <c r="G929" s="41">
        <v>500000</v>
      </c>
      <c r="H929" s="41">
        <v>0</v>
      </c>
      <c r="I929" s="41">
        <v>0</v>
      </c>
      <c r="J929" s="41">
        <v>0</v>
      </c>
      <c r="K929" s="34" t="s">
        <v>189</v>
      </c>
      <c r="L929" s="30" t="s">
        <v>30</v>
      </c>
      <c r="M929" s="52" t="s">
        <v>879</v>
      </c>
      <c r="N929" s="55" t="s">
        <v>2750</v>
      </c>
      <c r="O929" s="33" t="s">
        <v>30</v>
      </c>
      <c r="P929" s="33" t="s">
        <v>1576</v>
      </c>
      <c r="Q929" s="35" t="s">
        <v>2044</v>
      </c>
      <c r="R929" s="49">
        <f t="shared" si="251"/>
        <v>500000</v>
      </c>
      <c r="S929" s="48">
        <v>60</v>
      </c>
      <c r="T929" s="48">
        <v>0</v>
      </c>
      <c r="U929" s="48" t="s">
        <v>2044</v>
      </c>
      <c r="V929" s="48" t="s">
        <v>2044</v>
      </c>
      <c r="W929" s="49" t="s">
        <v>1740</v>
      </c>
    </row>
    <row r="930" spans="1:23" ht="13.8">
      <c r="A930" s="32" t="s">
        <v>86</v>
      </c>
      <c r="B930" s="30">
        <v>100229</v>
      </c>
      <c r="C930" s="33" t="s">
        <v>133</v>
      </c>
      <c r="D930" s="40" t="s">
        <v>2047</v>
      </c>
      <c r="E930" s="33" t="s">
        <v>170</v>
      </c>
      <c r="F930" s="41">
        <v>0</v>
      </c>
      <c r="G930" s="41">
        <v>0</v>
      </c>
      <c r="H930" s="41">
        <v>0</v>
      </c>
      <c r="I930" s="41">
        <v>0</v>
      </c>
      <c r="J930" s="41">
        <v>0</v>
      </c>
      <c r="K930" s="34" t="s">
        <v>189</v>
      </c>
      <c r="L930" s="30" t="s">
        <v>30</v>
      </c>
      <c r="M930" s="52" t="s">
        <v>1842</v>
      </c>
      <c r="N930" s="55" t="s">
        <v>2751</v>
      </c>
      <c r="O930" s="33" t="s">
        <v>30</v>
      </c>
      <c r="P930" s="33" t="s">
        <v>1983</v>
      </c>
      <c r="Q930" s="35" t="s">
        <v>2044</v>
      </c>
      <c r="R930" s="49">
        <f t="shared" si="251"/>
        <v>0</v>
      </c>
      <c r="S930" s="48">
        <v>0</v>
      </c>
      <c r="T930" s="48">
        <v>0</v>
      </c>
      <c r="U930" s="48" t="s">
        <v>2044</v>
      </c>
      <c r="V930" s="48" t="s">
        <v>2044</v>
      </c>
      <c r="W930" s="49" t="s">
        <v>1740</v>
      </c>
    </row>
    <row r="931" spans="1:23" ht="13.8">
      <c r="A931" s="32" t="s">
        <v>86</v>
      </c>
      <c r="B931" s="30">
        <v>100229</v>
      </c>
      <c r="C931" s="33" t="s">
        <v>133</v>
      </c>
      <c r="D931" s="40" t="s">
        <v>2047</v>
      </c>
      <c r="E931" s="33" t="s">
        <v>170</v>
      </c>
      <c r="F931" s="41">
        <v>0</v>
      </c>
      <c r="G931" s="41">
        <v>0</v>
      </c>
      <c r="H931" s="41">
        <v>0</v>
      </c>
      <c r="I931" s="41">
        <v>0</v>
      </c>
      <c r="J931" s="41">
        <v>0</v>
      </c>
      <c r="K931" s="34" t="s">
        <v>189</v>
      </c>
      <c r="L931" s="30" t="s">
        <v>30</v>
      </c>
      <c r="M931" s="52" t="s">
        <v>1843</v>
      </c>
      <c r="N931" s="55" t="s">
        <v>2752</v>
      </c>
      <c r="O931" s="33" t="s">
        <v>30</v>
      </c>
      <c r="P931" s="33" t="s">
        <v>1984</v>
      </c>
      <c r="Q931" s="35" t="s">
        <v>2044</v>
      </c>
      <c r="R931" s="49">
        <f t="shared" si="251"/>
        <v>0</v>
      </c>
      <c r="S931" s="48">
        <v>0</v>
      </c>
      <c r="T931" s="48">
        <v>0</v>
      </c>
      <c r="U931" s="48" t="s">
        <v>2044</v>
      </c>
      <c r="V931" s="48" t="s">
        <v>2044</v>
      </c>
      <c r="W931" s="49" t="s">
        <v>1740</v>
      </c>
    </row>
    <row r="932" spans="1:23" ht="13.8">
      <c r="A932" s="32" t="s">
        <v>86</v>
      </c>
      <c r="B932" s="30">
        <v>100230</v>
      </c>
      <c r="C932" s="33" t="s">
        <v>134</v>
      </c>
      <c r="D932" s="33" t="s">
        <v>2048</v>
      </c>
      <c r="E932" s="33" t="s">
        <v>170</v>
      </c>
      <c r="F932" s="41">
        <f>F933</f>
        <v>15100000</v>
      </c>
      <c r="G932" s="41">
        <f aca="true" t="shared" si="258" ref="G932:J932">G933</f>
        <v>53418283.08</v>
      </c>
      <c r="H932" s="41">
        <f t="shared" si="258"/>
        <v>819365.4199999999</v>
      </c>
      <c r="I932" s="41">
        <f t="shared" si="258"/>
        <v>819365.4199999999</v>
      </c>
      <c r="J932" s="41">
        <f t="shared" si="258"/>
        <v>819365.4199999999</v>
      </c>
      <c r="K932" s="34" t="s">
        <v>189</v>
      </c>
      <c r="L932" s="30" t="s">
        <v>27</v>
      </c>
      <c r="M932" s="52" t="s">
        <v>880</v>
      </c>
      <c r="N932" s="55" t="s">
        <v>880</v>
      </c>
      <c r="O932" s="33" t="s">
        <v>27</v>
      </c>
      <c r="P932" s="33" t="s">
        <v>1577</v>
      </c>
      <c r="Q932" s="35" t="s">
        <v>2044</v>
      </c>
      <c r="R932" s="47">
        <v>0</v>
      </c>
      <c r="S932" s="48">
        <v>0</v>
      </c>
      <c r="T932" s="48">
        <v>0</v>
      </c>
      <c r="U932" s="48" t="s">
        <v>2044</v>
      </c>
      <c r="V932" s="48" t="s">
        <v>2044</v>
      </c>
      <c r="W932" s="49" t="s">
        <v>1740</v>
      </c>
    </row>
    <row r="933" spans="1:23" ht="13.8">
      <c r="A933" s="32" t="s">
        <v>86</v>
      </c>
      <c r="B933" s="30">
        <v>100230</v>
      </c>
      <c r="C933" s="33" t="s">
        <v>134</v>
      </c>
      <c r="D933" s="33" t="s">
        <v>2048</v>
      </c>
      <c r="E933" s="33" t="s">
        <v>170</v>
      </c>
      <c r="F933" s="41">
        <f>F942</f>
        <v>15100000</v>
      </c>
      <c r="G933" s="41">
        <f aca="true" t="shared" si="259" ref="G933:J933">G942</f>
        <v>53418283.08</v>
      </c>
      <c r="H933" s="41">
        <f t="shared" si="259"/>
        <v>819365.4199999999</v>
      </c>
      <c r="I933" s="41">
        <f t="shared" si="259"/>
        <v>819365.4199999999</v>
      </c>
      <c r="J933" s="41">
        <f t="shared" si="259"/>
        <v>819365.4199999999</v>
      </c>
      <c r="K933" s="34" t="s">
        <v>189</v>
      </c>
      <c r="L933" s="30" t="s">
        <v>191</v>
      </c>
      <c r="M933" s="52" t="s">
        <v>880</v>
      </c>
      <c r="N933" s="55" t="s">
        <v>2753</v>
      </c>
      <c r="O933" s="33" t="s">
        <v>191</v>
      </c>
      <c r="P933" s="33" t="s">
        <v>1577</v>
      </c>
      <c r="Q933" s="35" t="s">
        <v>2044</v>
      </c>
      <c r="R933" s="47">
        <v>0</v>
      </c>
      <c r="S933" s="48">
        <v>0</v>
      </c>
      <c r="T933" s="48">
        <v>0</v>
      </c>
      <c r="U933" s="48" t="s">
        <v>2044</v>
      </c>
      <c r="V933" s="48" t="s">
        <v>2044</v>
      </c>
      <c r="W933" s="49" t="s">
        <v>1740</v>
      </c>
    </row>
    <row r="934" spans="1:23" ht="13.8">
      <c r="A934" s="32" t="s">
        <v>86</v>
      </c>
      <c r="B934" s="30">
        <v>100230</v>
      </c>
      <c r="C934" s="33" t="s">
        <v>134</v>
      </c>
      <c r="D934" s="33" t="s">
        <v>2048</v>
      </c>
      <c r="E934" s="33" t="s">
        <v>170</v>
      </c>
      <c r="F934" s="41">
        <v>0</v>
      </c>
      <c r="G934" s="41">
        <v>0</v>
      </c>
      <c r="H934" s="41">
        <v>0</v>
      </c>
      <c r="I934" s="41">
        <v>0</v>
      </c>
      <c r="J934" s="41">
        <v>0</v>
      </c>
      <c r="K934" s="34" t="s">
        <v>189</v>
      </c>
      <c r="L934" s="30" t="s">
        <v>190</v>
      </c>
      <c r="M934" s="52" t="s">
        <v>881</v>
      </c>
      <c r="N934" s="55" t="s">
        <v>2754</v>
      </c>
      <c r="O934" s="33" t="s">
        <v>190</v>
      </c>
      <c r="P934" s="33" t="s">
        <v>1578</v>
      </c>
      <c r="Q934" s="35" t="s">
        <v>2044</v>
      </c>
      <c r="R934" s="49">
        <f t="shared" si="251"/>
        <v>0</v>
      </c>
      <c r="S934" s="48">
        <v>40</v>
      </c>
      <c r="T934" s="48">
        <v>31.8</v>
      </c>
      <c r="U934" s="48" t="s">
        <v>2044</v>
      </c>
      <c r="V934" s="48" t="s">
        <v>2044</v>
      </c>
      <c r="W934" s="49" t="s">
        <v>1740</v>
      </c>
    </row>
    <row r="935" spans="1:23" ht="13.8">
      <c r="A935" s="32" t="s">
        <v>86</v>
      </c>
      <c r="B935" s="30">
        <v>100230</v>
      </c>
      <c r="C935" s="33" t="s">
        <v>134</v>
      </c>
      <c r="D935" s="33" t="s">
        <v>2048</v>
      </c>
      <c r="E935" s="33" t="s">
        <v>170</v>
      </c>
      <c r="F935" s="41">
        <v>0</v>
      </c>
      <c r="G935" s="41">
        <v>0</v>
      </c>
      <c r="H935" s="41">
        <v>0</v>
      </c>
      <c r="I935" s="41">
        <v>0</v>
      </c>
      <c r="J935" s="41">
        <v>0</v>
      </c>
      <c r="K935" s="34" t="s">
        <v>189</v>
      </c>
      <c r="L935" s="30" t="s">
        <v>190</v>
      </c>
      <c r="M935" s="52" t="s">
        <v>881</v>
      </c>
      <c r="N935" s="55" t="s">
        <v>2754</v>
      </c>
      <c r="O935" s="33" t="s">
        <v>190</v>
      </c>
      <c r="P935" s="33" t="s">
        <v>1579</v>
      </c>
      <c r="Q935" s="35" t="s">
        <v>2044</v>
      </c>
      <c r="R935" s="49">
        <f t="shared" si="251"/>
        <v>0</v>
      </c>
      <c r="S935" s="48">
        <v>0</v>
      </c>
      <c r="T935" s="48">
        <v>0</v>
      </c>
      <c r="U935" s="48" t="s">
        <v>2044</v>
      </c>
      <c r="V935" s="48" t="s">
        <v>2044</v>
      </c>
      <c r="W935" s="49" t="s">
        <v>1740</v>
      </c>
    </row>
    <row r="936" spans="1:23" ht="13.8">
      <c r="A936" s="32" t="s">
        <v>86</v>
      </c>
      <c r="B936" s="30">
        <v>100230</v>
      </c>
      <c r="C936" s="33" t="s">
        <v>134</v>
      </c>
      <c r="D936" s="33" t="s">
        <v>2048</v>
      </c>
      <c r="E936" s="33" t="s">
        <v>170</v>
      </c>
      <c r="F936" s="41">
        <v>0</v>
      </c>
      <c r="G936" s="41">
        <v>0</v>
      </c>
      <c r="H936" s="41">
        <v>0</v>
      </c>
      <c r="I936" s="41">
        <v>0</v>
      </c>
      <c r="J936" s="41">
        <v>0</v>
      </c>
      <c r="K936" s="34" t="s">
        <v>189</v>
      </c>
      <c r="L936" s="30" t="s">
        <v>30</v>
      </c>
      <c r="M936" s="52" t="s">
        <v>882</v>
      </c>
      <c r="N936" s="55" t="s">
        <v>2755</v>
      </c>
      <c r="O936" s="33" t="s">
        <v>30</v>
      </c>
      <c r="P936" s="33" t="s">
        <v>1580</v>
      </c>
      <c r="Q936" s="35" t="s">
        <v>2044</v>
      </c>
      <c r="R936" s="49">
        <f t="shared" si="251"/>
        <v>0</v>
      </c>
      <c r="S936" s="48">
        <v>40</v>
      </c>
      <c r="T936" s="48">
        <v>96.56</v>
      </c>
      <c r="U936" s="48" t="s">
        <v>2044</v>
      </c>
      <c r="V936" s="48" t="s">
        <v>2044</v>
      </c>
      <c r="W936" s="49" t="s">
        <v>1740</v>
      </c>
    </row>
    <row r="937" spans="1:23" ht="13.8">
      <c r="A937" s="32" t="s">
        <v>86</v>
      </c>
      <c r="B937" s="30">
        <v>100230</v>
      </c>
      <c r="C937" s="33" t="s">
        <v>134</v>
      </c>
      <c r="D937" s="33" t="s">
        <v>2048</v>
      </c>
      <c r="E937" s="33" t="s">
        <v>170</v>
      </c>
      <c r="F937" s="41">
        <v>0</v>
      </c>
      <c r="G937" s="41">
        <v>0</v>
      </c>
      <c r="H937" s="41">
        <v>0</v>
      </c>
      <c r="I937" s="41">
        <v>0</v>
      </c>
      <c r="J937" s="41">
        <v>0</v>
      </c>
      <c r="K937" s="34" t="s">
        <v>189</v>
      </c>
      <c r="L937" s="30" t="s">
        <v>30</v>
      </c>
      <c r="M937" s="52" t="s">
        <v>883</v>
      </c>
      <c r="N937" s="55" t="s">
        <v>2756</v>
      </c>
      <c r="O937" s="33" t="s">
        <v>30</v>
      </c>
      <c r="P937" s="33" t="s">
        <v>1581</v>
      </c>
      <c r="Q937" s="35" t="s">
        <v>2044</v>
      </c>
      <c r="R937" s="49">
        <f t="shared" si="251"/>
        <v>0</v>
      </c>
      <c r="S937" s="48">
        <v>40</v>
      </c>
      <c r="T937" s="48">
        <v>85.69000000000001</v>
      </c>
      <c r="U937" s="48" t="s">
        <v>2044</v>
      </c>
      <c r="V937" s="48" t="s">
        <v>2044</v>
      </c>
      <c r="W937" s="49" t="s">
        <v>1740</v>
      </c>
    </row>
    <row r="938" spans="1:23" ht="13.8">
      <c r="A938" s="32" t="s">
        <v>86</v>
      </c>
      <c r="B938" s="30">
        <v>100230</v>
      </c>
      <c r="C938" s="33" t="s">
        <v>134</v>
      </c>
      <c r="D938" s="33" t="s">
        <v>2048</v>
      </c>
      <c r="E938" s="33" t="s">
        <v>170</v>
      </c>
      <c r="F938" s="41">
        <v>0</v>
      </c>
      <c r="G938" s="41">
        <v>0</v>
      </c>
      <c r="H938" s="41">
        <v>0</v>
      </c>
      <c r="I938" s="41">
        <v>0</v>
      </c>
      <c r="J938" s="41">
        <v>0</v>
      </c>
      <c r="K938" s="34" t="s">
        <v>189</v>
      </c>
      <c r="L938" s="30" t="s">
        <v>30</v>
      </c>
      <c r="M938" s="52" t="s">
        <v>884</v>
      </c>
      <c r="N938" s="55" t="s">
        <v>2757</v>
      </c>
      <c r="O938" s="33" t="s">
        <v>30</v>
      </c>
      <c r="P938" s="33" t="s">
        <v>1582</v>
      </c>
      <c r="Q938" s="35" t="s">
        <v>2044</v>
      </c>
      <c r="R938" s="49">
        <f t="shared" si="251"/>
        <v>0</v>
      </c>
      <c r="S938" s="48">
        <v>40</v>
      </c>
      <c r="T938" s="48">
        <v>109.00000000000001</v>
      </c>
      <c r="U938" s="48" t="s">
        <v>2044</v>
      </c>
      <c r="V938" s="48" t="s">
        <v>2044</v>
      </c>
      <c r="W938" s="49" t="s">
        <v>1740</v>
      </c>
    </row>
    <row r="939" spans="1:23" ht="13.8">
      <c r="A939" s="32" t="s">
        <v>86</v>
      </c>
      <c r="B939" s="30">
        <v>100230</v>
      </c>
      <c r="C939" s="33" t="s">
        <v>134</v>
      </c>
      <c r="D939" s="33" t="s">
        <v>2048</v>
      </c>
      <c r="E939" s="33" t="s">
        <v>170</v>
      </c>
      <c r="F939" s="41">
        <v>0</v>
      </c>
      <c r="G939" s="41">
        <v>0</v>
      </c>
      <c r="H939" s="41">
        <v>0</v>
      </c>
      <c r="I939" s="41">
        <v>0</v>
      </c>
      <c r="J939" s="41">
        <v>0</v>
      </c>
      <c r="K939" s="34" t="s">
        <v>189</v>
      </c>
      <c r="L939" s="30" t="s">
        <v>190</v>
      </c>
      <c r="M939" s="52" t="s">
        <v>885</v>
      </c>
      <c r="N939" s="55" t="s">
        <v>2758</v>
      </c>
      <c r="O939" s="33" t="s">
        <v>190</v>
      </c>
      <c r="P939" s="33" t="s">
        <v>1583</v>
      </c>
      <c r="Q939" s="35" t="s">
        <v>2044</v>
      </c>
      <c r="R939" s="49">
        <f t="shared" si="251"/>
        <v>0</v>
      </c>
      <c r="S939" s="48">
        <v>40</v>
      </c>
      <c r="T939" s="48">
        <v>24</v>
      </c>
      <c r="U939" s="48" t="s">
        <v>2044</v>
      </c>
      <c r="V939" s="48" t="s">
        <v>2044</v>
      </c>
      <c r="W939" s="49" t="s">
        <v>1740</v>
      </c>
    </row>
    <row r="940" spans="1:23" ht="13.8">
      <c r="A940" s="32" t="s">
        <v>86</v>
      </c>
      <c r="B940" s="30">
        <v>100230</v>
      </c>
      <c r="C940" s="33" t="s">
        <v>134</v>
      </c>
      <c r="D940" s="33" t="s">
        <v>2048</v>
      </c>
      <c r="E940" s="33" t="s">
        <v>170</v>
      </c>
      <c r="F940" s="41">
        <v>0</v>
      </c>
      <c r="G940" s="41">
        <v>0</v>
      </c>
      <c r="H940" s="41">
        <v>0</v>
      </c>
      <c r="I940" s="41">
        <v>0</v>
      </c>
      <c r="J940" s="41">
        <v>0</v>
      </c>
      <c r="K940" s="34" t="s">
        <v>189</v>
      </c>
      <c r="L940" s="30" t="s">
        <v>30</v>
      </c>
      <c r="M940" s="52" t="s">
        <v>886</v>
      </c>
      <c r="N940" s="55" t="s">
        <v>2759</v>
      </c>
      <c r="O940" s="33" t="s">
        <v>30</v>
      </c>
      <c r="P940" s="33" t="s">
        <v>1584</v>
      </c>
      <c r="Q940" s="35" t="s">
        <v>2044</v>
      </c>
      <c r="R940" s="49">
        <f t="shared" si="251"/>
        <v>0</v>
      </c>
      <c r="S940" s="48">
        <v>60</v>
      </c>
      <c r="T940" s="48">
        <v>50.019999999999996</v>
      </c>
      <c r="U940" s="48" t="s">
        <v>2044</v>
      </c>
      <c r="V940" s="48" t="s">
        <v>2044</v>
      </c>
      <c r="W940" s="49" t="s">
        <v>1740</v>
      </c>
    </row>
    <row r="941" spans="1:23" ht="13.8">
      <c r="A941" s="32" t="s">
        <v>86</v>
      </c>
      <c r="B941" s="30">
        <v>100230</v>
      </c>
      <c r="C941" s="33" t="s">
        <v>134</v>
      </c>
      <c r="D941" s="33" t="s">
        <v>2048</v>
      </c>
      <c r="E941" s="33" t="s">
        <v>170</v>
      </c>
      <c r="F941" s="41">
        <v>0</v>
      </c>
      <c r="G941" s="41">
        <v>0</v>
      </c>
      <c r="H941" s="41">
        <v>0</v>
      </c>
      <c r="I941" s="41">
        <v>0</v>
      </c>
      <c r="J941" s="41">
        <v>0</v>
      </c>
      <c r="K941" s="34" t="s">
        <v>189</v>
      </c>
      <c r="L941" s="30" t="s">
        <v>30</v>
      </c>
      <c r="M941" s="52" t="s">
        <v>887</v>
      </c>
      <c r="N941" s="55" t="s">
        <v>2760</v>
      </c>
      <c r="O941" s="33" t="s">
        <v>30</v>
      </c>
      <c r="P941" s="33" t="s">
        <v>1585</v>
      </c>
      <c r="Q941" s="35" t="s">
        <v>2044</v>
      </c>
      <c r="R941" s="49">
        <f t="shared" si="251"/>
        <v>0</v>
      </c>
      <c r="S941" s="48">
        <v>60</v>
      </c>
      <c r="T941" s="48">
        <v>14.3</v>
      </c>
      <c r="U941" s="48" t="s">
        <v>2044</v>
      </c>
      <c r="V941" s="48" t="s">
        <v>2044</v>
      </c>
      <c r="W941" s="49" t="s">
        <v>1740</v>
      </c>
    </row>
    <row r="942" spans="1:23" ht="13.8">
      <c r="A942" s="32" t="s">
        <v>86</v>
      </c>
      <c r="B942" s="30">
        <v>100230</v>
      </c>
      <c r="C942" s="33" t="s">
        <v>134</v>
      </c>
      <c r="D942" s="33" t="s">
        <v>2048</v>
      </c>
      <c r="E942" s="33" t="s">
        <v>170</v>
      </c>
      <c r="F942" s="41">
        <f>F943+F944+F945+F946+F947+F948+F949+F950+F951+F952+F953</f>
        <v>15100000</v>
      </c>
      <c r="G942" s="41">
        <f aca="true" t="shared" si="260" ref="G942:J942">G943+G944+G945+G946+G947+G948+G949+G950+G951+G952+G953</f>
        <v>53418283.08</v>
      </c>
      <c r="H942" s="41">
        <f t="shared" si="260"/>
        <v>819365.4199999999</v>
      </c>
      <c r="I942" s="41">
        <f t="shared" si="260"/>
        <v>819365.4199999999</v>
      </c>
      <c r="J942" s="41">
        <f t="shared" si="260"/>
        <v>819365.4199999999</v>
      </c>
      <c r="K942" s="34" t="s">
        <v>189</v>
      </c>
      <c r="L942" s="30" t="s">
        <v>190</v>
      </c>
      <c r="M942" s="52" t="s">
        <v>888</v>
      </c>
      <c r="N942" s="55" t="s">
        <v>2761</v>
      </c>
      <c r="O942" s="33" t="s">
        <v>190</v>
      </c>
      <c r="P942" s="33" t="s">
        <v>1586</v>
      </c>
      <c r="Q942" s="35" t="s">
        <v>2044</v>
      </c>
      <c r="R942" s="49">
        <f t="shared" si="251"/>
        <v>70976379.34</v>
      </c>
      <c r="S942" s="48">
        <v>0</v>
      </c>
      <c r="T942" s="48">
        <v>0</v>
      </c>
      <c r="U942" s="48" t="s">
        <v>2044</v>
      </c>
      <c r="V942" s="48" t="s">
        <v>2044</v>
      </c>
      <c r="W942" s="49" t="s">
        <v>1740</v>
      </c>
    </row>
    <row r="943" spans="1:23" ht="13.8">
      <c r="A943" s="32" t="s">
        <v>86</v>
      </c>
      <c r="B943" s="30">
        <v>100230</v>
      </c>
      <c r="C943" s="33" t="s">
        <v>134</v>
      </c>
      <c r="D943" s="33" t="s">
        <v>2048</v>
      </c>
      <c r="E943" s="33" t="s">
        <v>170</v>
      </c>
      <c r="F943" s="41">
        <v>0</v>
      </c>
      <c r="G943" s="41">
        <v>0</v>
      </c>
      <c r="H943" s="41">
        <v>0</v>
      </c>
      <c r="I943" s="41">
        <v>0</v>
      </c>
      <c r="J943" s="41">
        <v>0</v>
      </c>
      <c r="K943" s="34" t="s">
        <v>189</v>
      </c>
      <c r="L943" s="30" t="s">
        <v>30</v>
      </c>
      <c r="M943" s="52" t="s">
        <v>889</v>
      </c>
      <c r="N943" s="55" t="s">
        <v>2762</v>
      </c>
      <c r="O943" s="33" t="s">
        <v>30</v>
      </c>
      <c r="P943" s="33" t="s">
        <v>1587</v>
      </c>
      <c r="Q943" s="35" t="s">
        <v>2044</v>
      </c>
      <c r="R943" s="49">
        <f t="shared" si="251"/>
        <v>0</v>
      </c>
      <c r="S943" s="48">
        <v>0</v>
      </c>
      <c r="T943" s="48">
        <v>0</v>
      </c>
      <c r="U943" s="48" t="s">
        <v>2044</v>
      </c>
      <c r="V943" s="48" t="s">
        <v>2044</v>
      </c>
      <c r="W943" s="49" t="s">
        <v>1740</v>
      </c>
    </row>
    <row r="944" spans="1:23" ht="13.8">
      <c r="A944" s="32" t="s">
        <v>86</v>
      </c>
      <c r="B944" s="30">
        <v>100230</v>
      </c>
      <c r="C944" s="33" t="s">
        <v>134</v>
      </c>
      <c r="D944" s="33" t="s">
        <v>2048</v>
      </c>
      <c r="E944" s="33" t="s">
        <v>170</v>
      </c>
      <c r="F944" s="41">
        <v>0</v>
      </c>
      <c r="G944" s="41">
        <v>0</v>
      </c>
      <c r="H944" s="41">
        <v>0</v>
      </c>
      <c r="I944" s="41">
        <v>0</v>
      </c>
      <c r="J944" s="41">
        <v>0</v>
      </c>
      <c r="K944" s="34" t="s">
        <v>189</v>
      </c>
      <c r="L944" s="30" t="s">
        <v>30</v>
      </c>
      <c r="M944" s="52" t="s">
        <v>889</v>
      </c>
      <c r="N944" s="55" t="s">
        <v>2762</v>
      </c>
      <c r="O944" s="33" t="s">
        <v>30</v>
      </c>
      <c r="P944" s="33" t="s">
        <v>1588</v>
      </c>
      <c r="Q944" s="35" t="s">
        <v>2044</v>
      </c>
      <c r="R944" s="49">
        <f t="shared" si="251"/>
        <v>0</v>
      </c>
      <c r="S944" s="48">
        <v>0</v>
      </c>
      <c r="T944" s="48">
        <v>0</v>
      </c>
      <c r="U944" s="48" t="s">
        <v>2044</v>
      </c>
      <c r="V944" s="48" t="s">
        <v>2044</v>
      </c>
      <c r="W944" s="49" t="s">
        <v>1740</v>
      </c>
    </row>
    <row r="945" spans="1:23" ht="13.8">
      <c r="A945" s="32" t="s">
        <v>86</v>
      </c>
      <c r="B945" s="30">
        <v>100230</v>
      </c>
      <c r="C945" s="33" t="s">
        <v>134</v>
      </c>
      <c r="D945" s="33" t="s">
        <v>2048</v>
      </c>
      <c r="E945" s="33" t="s">
        <v>170</v>
      </c>
      <c r="F945" s="41">
        <v>0</v>
      </c>
      <c r="G945" s="41">
        <v>249442.68</v>
      </c>
      <c r="H945" s="41">
        <v>168282.5275</v>
      </c>
      <c r="I945" s="41">
        <v>168282.5275</v>
      </c>
      <c r="J945" s="41">
        <v>168282.5275</v>
      </c>
      <c r="K945" s="34" t="s">
        <v>189</v>
      </c>
      <c r="L945" s="30" t="s">
        <v>30</v>
      </c>
      <c r="M945" s="52" t="s">
        <v>890</v>
      </c>
      <c r="N945" s="55" t="s">
        <v>2763</v>
      </c>
      <c r="O945" s="33" t="s">
        <v>30</v>
      </c>
      <c r="P945" s="33" t="s">
        <v>1589</v>
      </c>
      <c r="Q945" s="35" t="s">
        <v>2044</v>
      </c>
      <c r="R945" s="49">
        <f t="shared" si="251"/>
        <v>754290.2625</v>
      </c>
      <c r="S945" s="48">
        <v>100</v>
      </c>
      <c r="T945" s="48">
        <v>100</v>
      </c>
      <c r="U945" s="48" t="s">
        <v>2044</v>
      </c>
      <c r="V945" s="48" t="s">
        <v>2044</v>
      </c>
      <c r="W945" s="49" t="s">
        <v>1740</v>
      </c>
    </row>
    <row r="946" spans="1:23" ht="13.8">
      <c r="A946" s="32" t="s">
        <v>86</v>
      </c>
      <c r="B946" s="30">
        <v>100230</v>
      </c>
      <c r="C946" s="33" t="s">
        <v>134</v>
      </c>
      <c r="D946" s="33" t="s">
        <v>2048</v>
      </c>
      <c r="E946" s="33" t="s">
        <v>170</v>
      </c>
      <c r="F946" s="41">
        <v>0</v>
      </c>
      <c r="G946" s="41">
        <v>262129.67</v>
      </c>
      <c r="H946" s="41">
        <v>168282.5275</v>
      </c>
      <c r="I946" s="41">
        <v>168282.5275</v>
      </c>
      <c r="J946" s="41">
        <v>168282.5275</v>
      </c>
      <c r="K946" s="34" t="s">
        <v>189</v>
      </c>
      <c r="L946" s="30" t="s">
        <v>30</v>
      </c>
      <c r="M946" s="52" t="s">
        <v>891</v>
      </c>
      <c r="N946" s="55" t="s">
        <v>2764</v>
      </c>
      <c r="O946" s="33" t="s">
        <v>30</v>
      </c>
      <c r="P946" s="33" t="s">
        <v>1590</v>
      </c>
      <c r="Q946" s="35" t="s">
        <v>2044</v>
      </c>
      <c r="R946" s="49">
        <f t="shared" si="251"/>
        <v>766977.2525</v>
      </c>
      <c r="S946" s="48">
        <v>100</v>
      </c>
      <c r="T946" s="48">
        <v>100</v>
      </c>
      <c r="U946" s="48" t="s">
        <v>2044</v>
      </c>
      <c r="V946" s="48" t="s">
        <v>2044</v>
      </c>
      <c r="W946" s="49" t="s">
        <v>1740</v>
      </c>
    </row>
    <row r="947" spans="1:23" ht="13.8">
      <c r="A947" s="32" t="s">
        <v>86</v>
      </c>
      <c r="B947" s="30">
        <v>100230</v>
      </c>
      <c r="C947" s="33" t="s">
        <v>134</v>
      </c>
      <c r="D947" s="33" t="s">
        <v>2048</v>
      </c>
      <c r="E947" s="33" t="s">
        <v>170</v>
      </c>
      <c r="F947" s="41">
        <v>0</v>
      </c>
      <c r="G947" s="41">
        <v>0</v>
      </c>
      <c r="H947" s="41">
        <v>0</v>
      </c>
      <c r="I947" s="41">
        <v>0</v>
      </c>
      <c r="J947" s="41">
        <v>0</v>
      </c>
      <c r="K947" s="34" t="s">
        <v>189</v>
      </c>
      <c r="L947" s="30" t="s">
        <v>30</v>
      </c>
      <c r="M947" s="52" t="s">
        <v>892</v>
      </c>
      <c r="N947" s="55" t="s">
        <v>2765</v>
      </c>
      <c r="O947" s="33" t="s">
        <v>30</v>
      </c>
      <c r="P947" s="33" t="s">
        <v>1591</v>
      </c>
      <c r="Q947" s="35" t="s">
        <v>2044</v>
      </c>
      <c r="R947" s="49">
        <f t="shared" si="251"/>
        <v>0</v>
      </c>
      <c r="S947" s="48">
        <v>100</v>
      </c>
      <c r="T947" s="48">
        <v>100</v>
      </c>
      <c r="U947" s="48" t="s">
        <v>2044</v>
      </c>
      <c r="V947" s="48" t="s">
        <v>2044</v>
      </c>
      <c r="W947" s="49" t="s">
        <v>1740</v>
      </c>
    </row>
    <row r="948" spans="1:23" ht="13.8">
      <c r="A948" s="32" t="s">
        <v>86</v>
      </c>
      <c r="B948" s="30">
        <v>100230</v>
      </c>
      <c r="C948" s="33" t="s">
        <v>134</v>
      </c>
      <c r="D948" s="33" t="s">
        <v>2048</v>
      </c>
      <c r="E948" s="33" t="s">
        <v>170</v>
      </c>
      <c r="F948" s="41">
        <v>0</v>
      </c>
      <c r="G948" s="41">
        <v>581983.93</v>
      </c>
      <c r="H948" s="41">
        <v>336565.055</v>
      </c>
      <c r="I948" s="41">
        <v>336565.055</v>
      </c>
      <c r="J948" s="41">
        <v>336565.055</v>
      </c>
      <c r="K948" s="34" t="s">
        <v>189</v>
      </c>
      <c r="L948" s="30" t="s">
        <v>30</v>
      </c>
      <c r="M948" s="52" t="s">
        <v>893</v>
      </c>
      <c r="N948" s="55" t="s">
        <v>2766</v>
      </c>
      <c r="O948" s="33" t="s">
        <v>30</v>
      </c>
      <c r="P948" s="33" t="s">
        <v>1592</v>
      </c>
      <c r="Q948" s="35" t="s">
        <v>2044</v>
      </c>
      <c r="R948" s="49">
        <f t="shared" si="251"/>
        <v>1591679.095</v>
      </c>
      <c r="S948" s="48">
        <v>0</v>
      </c>
      <c r="T948" s="48">
        <v>100</v>
      </c>
      <c r="U948" s="48" t="s">
        <v>2044</v>
      </c>
      <c r="V948" s="48" t="s">
        <v>2044</v>
      </c>
      <c r="W948" s="49" t="s">
        <v>1740</v>
      </c>
    </row>
    <row r="949" spans="1:23" ht="13.8">
      <c r="A949" s="32" t="s">
        <v>86</v>
      </c>
      <c r="B949" s="30">
        <v>100230</v>
      </c>
      <c r="C949" s="33" t="s">
        <v>134</v>
      </c>
      <c r="D949" s="33" t="s">
        <v>2048</v>
      </c>
      <c r="E949" s="33" t="s">
        <v>170</v>
      </c>
      <c r="F949" s="41">
        <v>2600000</v>
      </c>
      <c r="G949" s="41">
        <v>2600000</v>
      </c>
      <c r="H949" s="41">
        <v>0</v>
      </c>
      <c r="I949" s="41">
        <v>0</v>
      </c>
      <c r="J949" s="41">
        <v>0</v>
      </c>
      <c r="K949" s="34" t="s">
        <v>189</v>
      </c>
      <c r="L949" s="30" t="s">
        <v>30</v>
      </c>
      <c r="M949" s="52" t="s">
        <v>894</v>
      </c>
      <c r="N949" s="55" t="s">
        <v>2767</v>
      </c>
      <c r="O949" s="33" t="s">
        <v>30</v>
      </c>
      <c r="P949" s="33" t="s">
        <v>1593</v>
      </c>
      <c r="Q949" s="35" t="s">
        <v>2044</v>
      </c>
      <c r="R949" s="49">
        <f t="shared" si="251"/>
        <v>5200000</v>
      </c>
      <c r="S949" s="48">
        <v>100</v>
      </c>
      <c r="T949" s="48">
        <v>100</v>
      </c>
      <c r="U949" s="48" t="s">
        <v>2044</v>
      </c>
      <c r="V949" s="48" t="s">
        <v>2044</v>
      </c>
      <c r="W949" s="49" t="s">
        <v>1740</v>
      </c>
    </row>
    <row r="950" spans="1:23" ht="13.8">
      <c r="A950" s="32" t="s">
        <v>86</v>
      </c>
      <c r="B950" s="30">
        <v>100230</v>
      </c>
      <c r="C950" s="33" t="s">
        <v>134</v>
      </c>
      <c r="D950" s="33" t="s">
        <v>2048</v>
      </c>
      <c r="E950" s="33" t="s">
        <v>170</v>
      </c>
      <c r="F950" s="41">
        <v>4000000</v>
      </c>
      <c r="G950" s="41">
        <v>4000000</v>
      </c>
      <c r="H950" s="41">
        <v>0</v>
      </c>
      <c r="I950" s="41">
        <v>0</v>
      </c>
      <c r="J950" s="41">
        <v>0</v>
      </c>
      <c r="K950" s="34" t="s">
        <v>189</v>
      </c>
      <c r="L950" s="30" t="s">
        <v>30</v>
      </c>
      <c r="M950" s="52" t="s">
        <v>895</v>
      </c>
      <c r="N950" s="55" t="s">
        <v>2768</v>
      </c>
      <c r="O950" s="33" t="s">
        <v>30</v>
      </c>
      <c r="P950" s="33" t="s">
        <v>1594</v>
      </c>
      <c r="Q950" s="35" t="s">
        <v>2044</v>
      </c>
      <c r="R950" s="49">
        <f t="shared" si="251"/>
        <v>8000000</v>
      </c>
      <c r="S950" s="48">
        <v>0</v>
      </c>
      <c r="T950" s="48">
        <v>0</v>
      </c>
      <c r="U950" s="48" t="s">
        <v>2044</v>
      </c>
      <c r="V950" s="48" t="s">
        <v>2044</v>
      </c>
      <c r="W950" s="49" t="s">
        <v>1740</v>
      </c>
    </row>
    <row r="951" spans="1:23" ht="13.8">
      <c r="A951" s="32" t="s">
        <v>86</v>
      </c>
      <c r="B951" s="30">
        <v>100230</v>
      </c>
      <c r="C951" s="33" t="s">
        <v>134</v>
      </c>
      <c r="D951" s="33" t="s">
        <v>2048</v>
      </c>
      <c r="E951" s="33" t="s">
        <v>170</v>
      </c>
      <c r="F951" s="41">
        <v>0</v>
      </c>
      <c r="G951" s="41">
        <v>161557.78</v>
      </c>
      <c r="H951" s="41">
        <v>0</v>
      </c>
      <c r="I951" s="41">
        <v>0</v>
      </c>
      <c r="J951" s="41">
        <v>0</v>
      </c>
      <c r="K951" s="34" t="s">
        <v>189</v>
      </c>
      <c r="L951" s="30" t="s">
        <v>30</v>
      </c>
      <c r="M951" s="52" t="s">
        <v>896</v>
      </c>
      <c r="N951" s="55" t="s">
        <v>2769</v>
      </c>
      <c r="O951" s="33" t="s">
        <v>30</v>
      </c>
      <c r="P951" s="33" t="s">
        <v>1595</v>
      </c>
      <c r="Q951" s="35" t="s">
        <v>2044</v>
      </c>
      <c r="R951" s="49">
        <f t="shared" si="251"/>
        <v>161557.78</v>
      </c>
      <c r="S951" s="48">
        <v>100</v>
      </c>
      <c r="T951" s="48">
        <v>100</v>
      </c>
      <c r="U951" s="48" t="s">
        <v>2044</v>
      </c>
      <c r="V951" s="48" t="s">
        <v>2044</v>
      </c>
      <c r="W951" s="49" t="s">
        <v>1740</v>
      </c>
    </row>
    <row r="952" spans="1:23" ht="13.8">
      <c r="A952" s="32" t="s">
        <v>86</v>
      </c>
      <c r="B952" s="30">
        <v>100230</v>
      </c>
      <c r="C952" s="33" t="s">
        <v>134</v>
      </c>
      <c r="D952" s="33" t="s">
        <v>2048</v>
      </c>
      <c r="E952" s="33" t="s">
        <v>170</v>
      </c>
      <c r="F952" s="41">
        <v>0</v>
      </c>
      <c r="G952" s="41">
        <v>36160956.65</v>
      </c>
      <c r="H952" s="41">
        <v>146235.31</v>
      </c>
      <c r="I952" s="41">
        <v>146235.31</v>
      </c>
      <c r="J952" s="41">
        <v>146235.31</v>
      </c>
      <c r="K952" s="34" t="s">
        <v>189</v>
      </c>
      <c r="L952" s="30" t="s">
        <v>30</v>
      </c>
      <c r="M952" s="52" t="s">
        <v>897</v>
      </c>
      <c r="N952" s="55" t="s">
        <v>2770</v>
      </c>
      <c r="O952" s="33" t="s">
        <v>30</v>
      </c>
      <c r="P952" s="33" t="s">
        <v>1596</v>
      </c>
      <c r="Q952" s="35" t="s">
        <v>2044</v>
      </c>
      <c r="R952" s="49">
        <f t="shared" si="251"/>
        <v>36599662.580000006</v>
      </c>
      <c r="S952" s="48">
        <v>0</v>
      </c>
      <c r="T952" s="48">
        <v>0</v>
      </c>
      <c r="U952" s="48" t="s">
        <v>2044</v>
      </c>
      <c r="V952" s="48" t="s">
        <v>2044</v>
      </c>
      <c r="W952" s="49" t="s">
        <v>1740</v>
      </c>
    </row>
    <row r="953" spans="1:23" ht="13.8">
      <c r="A953" s="32" t="s">
        <v>86</v>
      </c>
      <c r="B953" s="30">
        <v>100230</v>
      </c>
      <c r="C953" s="33" t="s">
        <v>134</v>
      </c>
      <c r="D953" s="33" t="s">
        <v>2048</v>
      </c>
      <c r="E953" s="33" t="s">
        <v>170</v>
      </c>
      <c r="F953" s="41">
        <v>8500000</v>
      </c>
      <c r="G953" s="41">
        <v>9402212.37</v>
      </c>
      <c r="H953" s="41">
        <v>0</v>
      </c>
      <c r="I953" s="41">
        <v>0</v>
      </c>
      <c r="J953" s="41">
        <v>0</v>
      </c>
      <c r="K953" s="34" t="s">
        <v>189</v>
      </c>
      <c r="L953" s="30" t="s">
        <v>30</v>
      </c>
      <c r="M953" s="52" t="s">
        <v>1844</v>
      </c>
      <c r="N953" s="55" t="s">
        <v>2771</v>
      </c>
      <c r="O953" s="33" t="s">
        <v>30</v>
      </c>
      <c r="P953" s="33" t="s">
        <v>1985</v>
      </c>
      <c r="Q953" s="35" t="s">
        <v>2044</v>
      </c>
      <c r="R953" s="49">
        <f t="shared" si="251"/>
        <v>17902212.369999997</v>
      </c>
      <c r="S953" s="48">
        <v>0</v>
      </c>
      <c r="T953" s="48">
        <v>0</v>
      </c>
      <c r="U953" s="48" t="s">
        <v>2044</v>
      </c>
      <c r="V953" s="48" t="s">
        <v>2044</v>
      </c>
      <c r="W953" s="49" t="s">
        <v>1740</v>
      </c>
    </row>
    <row r="954" spans="1:23" ht="13.8">
      <c r="A954" s="32" t="s">
        <v>86</v>
      </c>
      <c r="B954" s="30">
        <v>100230</v>
      </c>
      <c r="C954" s="33" t="s">
        <v>134</v>
      </c>
      <c r="D954" s="33" t="s">
        <v>2048</v>
      </c>
      <c r="E954" s="33" t="s">
        <v>176</v>
      </c>
      <c r="F954" s="41">
        <v>0</v>
      </c>
      <c r="G954" s="41">
        <v>0</v>
      </c>
      <c r="H954" s="41">
        <v>0</v>
      </c>
      <c r="I954" s="41">
        <v>0</v>
      </c>
      <c r="J954" s="41">
        <v>0</v>
      </c>
      <c r="K954" s="34" t="s">
        <v>189</v>
      </c>
      <c r="L954" s="30" t="s">
        <v>190</v>
      </c>
      <c r="M954" s="52" t="s">
        <v>898</v>
      </c>
      <c r="N954" s="55" t="s">
        <v>2772</v>
      </c>
      <c r="O954" s="33" t="s">
        <v>190</v>
      </c>
      <c r="P954" s="33" t="s">
        <v>1597</v>
      </c>
      <c r="Q954" s="35" t="s">
        <v>2044</v>
      </c>
      <c r="R954" s="49">
        <f aca="true" t="shared" si="261" ref="R954:R1025">SUM(F954:K954)</f>
        <v>0</v>
      </c>
      <c r="S954" s="48">
        <v>0</v>
      </c>
      <c r="T954" s="48">
        <v>0.1</v>
      </c>
      <c r="U954" s="48" t="s">
        <v>2044</v>
      </c>
      <c r="V954" s="48" t="s">
        <v>2044</v>
      </c>
      <c r="W954" s="49" t="s">
        <v>1742</v>
      </c>
    </row>
    <row r="955" spans="1:23" ht="13.8">
      <c r="A955" s="32" t="s">
        <v>86</v>
      </c>
      <c r="B955" s="30">
        <v>100230</v>
      </c>
      <c r="C955" s="33" t="s">
        <v>134</v>
      </c>
      <c r="D955" s="33" t="s">
        <v>2048</v>
      </c>
      <c r="E955" s="33" t="s">
        <v>176</v>
      </c>
      <c r="F955" s="41">
        <v>0</v>
      </c>
      <c r="G955" s="41">
        <v>0</v>
      </c>
      <c r="H955" s="41">
        <v>0</v>
      </c>
      <c r="I955" s="41">
        <v>0</v>
      </c>
      <c r="J955" s="41">
        <v>0</v>
      </c>
      <c r="K955" s="34" t="s">
        <v>189</v>
      </c>
      <c r="L955" s="30" t="s">
        <v>30</v>
      </c>
      <c r="M955" s="52" t="s">
        <v>899</v>
      </c>
      <c r="N955" s="55" t="s">
        <v>2773</v>
      </c>
      <c r="O955" s="33" t="s">
        <v>30</v>
      </c>
      <c r="P955" s="33" t="s">
        <v>1597</v>
      </c>
      <c r="Q955" s="35" t="s">
        <v>2044</v>
      </c>
      <c r="R955" s="49">
        <f t="shared" si="261"/>
        <v>0</v>
      </c>
      <c r="S955" s="48">
        <v>0</v>
      </c>
      <c r="T955" s="48">
        <v>0</v>
      </c>
      <c r="U955" s="48" t="s">
        <v>2044</v>
      </c>
      <c r="V955" s="48" t="s">
        <v>2044</v>
      </c>
      <c r="W955" s="49" t="s">
        <v>1740</v>
      </c>
    </row>
    <row r="956" spans="1:23" ht="13.8">
      <c r="A956" s="32" t="s">
        <v>86</v>
      </c>
      <c r="B956" s="30">
        <v>100231</v>
      </c>
      <c r="C956" s="33" t="s">
        <v>135</v>
      </c>
      <c r="D956" s="40" t="s">
        <v>2047</v>
      </c>
      <c r="E956" s="33" t="s">
        <v>163</v>
      </c>
      <c r="F956" s="41">
        <f>F957</f>
        <v>5403350</v>
      </c>
      <c r="G956" s="41">
        <f aca="true" t="shared" si="262" ref="G956:J956">G957</f>
        <v>15456150.55</v>
      </c>
      <c r="H956" s="41">
        <f t="shared" si="262"/>
        <v>1051967.67</v>
      </c>
      <c r="I956" s="41">
        <f t="shared" si="262"/>
        <v>1051967.67</v>
      </c>
      <c r="J956" s="41">
        <f t="shared" si="262"/>
        <v>1051967.67</v>
      </c>
      <c r="K956" s="34" t="s">
        <v>189</v>
      </c>
      <c r="L956" s="30" t="s">
        <v>27</v>
      </c>
      <c r="M956" s="52" t="s">
        <v>900</v>
      </c>
      <c r="N956" s="55" t="s">
        <v>900</v>
      </c>
      <c r="O956" s="33" t="s">
        <v>27</v>
      </c>
      <c r="P956" s="33" t="s">
        <v>1986</v>
      </c>
      <c r="Q956" s="35" t="s">
        <v>2044</v>
      </c>
      <c r="R956" s="47">
        <v>0</v>
      </c>
      <c r="S956" s="48">
        <v>0</v>
      </c>
      <c r="T956" s="48">
        <v>0</v>
      </c>
      <c r="U956" s="48" t="s">
        <v>2044</v>
      </c>
      <c r="V956" s="48" t="s">
        <v>2044</v>
      </c>
      <c r="W956" s="49" t="s">
        <v>1742</v>
      </c>
    </row>
    <row r="957" spans="1:23" ht="13.8">
      <c r="A957" s="32" t="s">
        <v>86</v>
      </c>
      <c r="B957" s="30">
        <v>100231</v>
      </c>
      <c r="C957" s="33" t="s">
        <v>135</v>
      </c>
      <c r="D957" s="40" t="s">
        <v>2047</v>
      </c>
      <c r="E957" s="33" t="s">
        <v>163</v>
      </c>
      <c r="F957" s="41">
        <f>F958+F961+F963+F965+F967+F972+F975+F978+F982+F985+F987</f>
        <v>5403350</v>
      </c>
      <c r="G957" s="41">
        <f aca="true" t="shared" si="263" ref="G957:H957">G958+G961+G963+G965+G967+G972+G975+G978+G982+G985+G987</f>
        <v>15456150.55</v>
      </c>
      <c r="H957" s="41">
        <f t="shared" si="263"/>
        <v>1051967.67</v>
      </c>
      <c r="I957" s="41">
        <f>I958+I961+I963+I965+I967+I972+I975+I978+I982+I985+I987</f>
        <v>1051967.67</v>
      </c>
      <c r="J957" s="41">
        <f>J958+J961+J963+J965+J967+J972+J975+J978+J982+J985+J987</f>
        <v>1051967.67</v>
      </c>
      <c r="K957" s="34" t="s">
        <v>189</v>
      </c>
      <c r="L957" s="30" t="s">
        <v>191</v>
      </c>
      <c r="M957" s="52" t="s">
        <v>901</v>
      </c>
      <c r="N957" s="55" t="s">
        <v>901</v>
      </c>
      <c r="O957" s="33" t="s">
        <v>191</v>
      </c>
      <c r="P957" s="33" t="s">
        <v>1987</v>
      </c>
      <c r="Q957" s="35" t="s">
        <v>2044</v>
      </c>
      <c r="R957" s="47">
        <v>0</v>
      </c>
      <c r="S957" s="48">
        <v>0</v>
      </c>
      <c r="T957" s="48">
        <v>0</v>
      </c>
      <c r="U957" s="48" t="s">
        <v>2044</v>
      </c>
      <c r="V957" s="48" t="s">
        <v>2044</v>
      </c>
      <c r="W957" s="49" t="s">
        <v>1740</v>
      </c>
    </row>
    <row r="958" spans="1:23" ht="13.8">
      <c r="A958" s="32" t="s">
        <v>86</v>
      </c>
      <c r="B958" s="30">
        <v>100231</v>
      </c>
      <c r="C958" s="33" t="s">
        <v>135</v>
      </c>
      <c r="D958" s="40" t="s">
        <v>2047</v>
      </c>
      <c r="E958" s="33" t="s">
        <v>163</v>
      </c>
      <c r="F958" s="41">
        <f>F959+F960</f>
        <v>0</v>
      </c>
      <c r="G958" s="41">
        <f>G959+G960</f>
        <v>1334000</v>
      </c>
      <c r="H958" s="41">
        <f aca="true" t="shared" si="264" ref="H958:J958">H959+H960</f>
        <v>0</v>
      </c>
      <c r="I958" s="41">
        <f t="shared" si="264"/>
        <v>0</v>
      </c>
      <c r="J958" s="41">
        <f t="shared" si="264"/>
        <v>0</v>
      </c>
      <c r="K958" s="34" t="s">
        <v>189</v>
      </c>
      <c r="L958" s="30" t="s">
        <v>190</v>
      </c>
      <c r="M958" s="52" t="s">
        <v>902</v>
      </c>
      <c r="N958" s="55" t="s">
        <v>2774</v>
      </c>
      <c r="O958" s="33" t="s">
        <v>190</v>
      </c>
      <c r="P958" s="33" t="s">
        <v>1988</v>
      </c>
      <c r="Q958" s="35" t="s">
        <v>2044</v>
      </c>
      <c r="R958" s="49">
        <f t="shared" si="261"/>
        <v>1334000</v>
      </c>
      <c r="S958" s="48">
        <v>20</v>
      </c>
      <c r="T958" s="48">
        <v>20</v>
      </c>
      <c r="U958" s="48" t="s">
        <v>2044</v>
      </c>
      <c r="V958" s="48" t="s">
        <v>2044</v>
      </c>
      <c r="W958" s="49" t="s">
        <v>1742</v>
      </c>
    </row>
    <row r="959" spans="1:23" ht="13.8">
      <c r="A959" s="32" t="s">
        <v>87</v>
      </c>
      <c r="B959" s="30">
        <v>100231</v>
      </c>
      <c r="C959" s="33" t="s">
        <v>135</v>
      </c>
      <c r="D959" s="40" t="s">
        <v>2047</v>
      </c>
      <c r="E959" s="33" t="s">
        <v>163</v>
      </c>
      <c r="F959" s="41">
        <v>0</v>
      </c>
      <c r="G959" s="41">
        <v>1334000</v>
      </c>
      <c r="H959" s="41">
        <v>0</v>
      </c>
      <c r="I959" s="41">
        <v>0</v>
      </c>
      <c r="J959" s="41">
        <v>0</v>
      </c>
      <c r="K959" s="34" t="s">
        <v>189</v>
      </c>
      <c r="L959" s="30" t="s">
        <v>30</v>
      </c>
      <c r="M959" s="52" t="s">
        <v>903</v>
      </c>
      <c r="N959" s="55" t="s">
        <v>2775</v>
      </c>
      <c r="O959" s="33" t="s">
        <v>30</v>
      </c>
      <c r="P959" s="33" t="s">
        <v>1989</v>
      </c>
      <c r="Q959" s="35" t="s">
        <v>2044</v>
      </c>
      <c r="R959" s="49">
        <f t="shared" si="261"/>
        <v>1334000</v>
      </c>
      <c r="S959" s="48">
        <v>40</v>
      </c>
      <c r="T959" s="48">
        <v>40</v>
      </c>
      <c r="U959" s="48" t="s">
        <v>2044</v>
      </c>
      <c r="V959" s="48" t="s">
        <v>2044</v>
      </c>
      <c r="W959" s="49" t="s">
        <v>1742</v>
      </c>
    </row>
    <row r="960" spans="1:23" ht="13.8">
      <c r="A960" s="32" t="s">
        <v>86</v>
      </c>
      <c r="B960" s="30">
        <v>100231</v>
      </c>
      <c r="C960" s="33" t="s">
        <v>135</v>
      </c>
      <c r="D960" s="40" t="s">
        <v>2047</v>
      </c>
      <c r="E960" s="33" t="s">
        <v>163</v>
      </c>
      <c r="F960" s="41"/>
      <c r="G960" s="41">
        <v>0</v>
      </c>
      <c r="H960" s="41">
        <v>0</v>
      </c>
      <c r="I960" s="41">
        <v>0</v>
      </c>
      <c r="J960" s="41">
        <v>0</v>
      </c>
      <c r="K960" s="34" t="s">
        <v>189</v>
      </c>
      <c r="L960" s="30" t="s">
        <v>30</v>
      </c>
      <c r="M960" s="52" t="s">
        <v>904</v>
      </c>
      <c r="N960" s="55" t="s">
        <v>2776</v>
      </c>
      <c r="O960" s="33" t="s">
        <v>30</v>
      </c>
      <c r="P960" s="33" t="s">
        <v>1990</v>
      </c>
      <c r="Q960" s="35" t="s">
        <v>2044</v>
      </c>
      <c r="R960" s="49">
        <f t="shared" si="261"/>
        <v>0</v>
      </c>
      <c r="S960" s="48">
        <v>0</v>
      </c>
      <c r="T960" s="48">
        <v>0</v>
      </c>
      <c r="U960" s="48" t="s">
        <v>2044</v>
      </c>
      <c r="V960" s="48" t="s">
        <v>2044</v>
      </c>
      <c r="W960" s="49" t="s">
        <v>1742</v>
      </c>
    </row>
    <row r="961" spans="1:23" ht="13.8">
      <c r="A961" s="32" t="s">
        <v>86</v>
      </c>
      <c r="B961" s="30">
        <v>100231</v>
      </c>
      <c r="C961" s="33" t="s">
        <v>135</v>
      </c>
      <c r="D961" s="40" t="s">
        <v>2047</v>
      </c>
      <c r="E961" s="33" t="s">
        <v>163</v>
      </c>
      <c r="F961" s="41">
        <f aca="true" t="shared" si="265" ref="F961:I961">F962</f>
        <v>0</v>
      </c>
      <c r="G961" s="41">
        <f t="shared" si="265"/>
        <v>1400000</v>
      </c>
      <c r="H961" s="41">
        <f t="shared" si="265"/>
        <v>110440</v>
      </c>
      <c r="I961" s="41">
        <f t="shared" si="265"/>
        <v>110440</v>
      </c>
      <c r="J961" s="41">
        <f>J962</f>
        <v>110440</v>
      </c>
      <c r="K961" s="34" t="s">
        <v>189</v>
      </c>
      <c r="L961" s="30" t="s">
        <v>190</v>
      </c>
      <c r="M961" s="52" t="s">
        <v>905</v>
      </c>
      <c r="N961" s="55" t="s">
        <v>2777</v>
      </c>
      <c r="O961" s="33" t="s">
        <v>190</v>
      </c>
      <c r="P961" s="33" t="s">
        <v>1598</v>
      </c>
      <c r="Q961" s="35" t="s">
        <v>2044</v>
      </c>
      <c r="R961" s="49">
        <f t="shared" si="261"/>
        <v>1731320</v>
      </c>
      <c r="S961" s="48">
        <v>100</v>
      </c>
      <c r="T961" s="48">
        <v>100</v>
      </c>
      <c r="U961" s="48" t="s">
        <v>2044</v>
      </c>
      <c r="V961" s="48" t="s">
        <v>2044</v>
      </c>
      <c r="W961" s="49" t="s">
        <v>1742</v>
      </c>
    </row>
    <row r="962" spans="1:23" ht="13.8">
      <c r="A962" s="32" t="s">
        <v>87</v>
      </c>
      <c r="B962" s="30">
        <v>100231</v>
      </c>
      <c r="C962" s="33" t="s">
        <v>135</v>
      </c>
      <c r="D962" s="40" t="s">
        <v>2047</v>
      </c>
      <c r="E962" s="33" t="s">
        <v>163</v>
      </c>
      <c r="F962" s="41">
        <v>0</v>
      </c>
      <c r="G962" s="41">
        <v>1400000</v>
      </c>
      <c r="H962" s="41">
        <v>110440</v>
      </c>
      <c r="I962" s="41">
        <v>110440</v>
      </c>
      <c r="J962" s="41">
        <v>110440</v>
      </c>
      <c r="K962" s="34" t="s">
        <v>189</v>
      </c>
      <c r="L962" s="30" t="s">
        <v>30</v>
      </c>
      <c r="M962" s="52" t="s">
        <v>906</v>
      </c>
      <c r="N962" s="55" t="s">
        <v>2778</v>
      </c>
      <c r="O962" s="33" t="s">
        <v>30</v>
      </c>
      <c r="P962" s="33" t="s">
        <v>1599</v>
      </c>
      <c r="Q962" s="35" t="s">
        <v>2044</v>
      </c>
      <c r="R962" s="49">
        <f t="shared" si="261"/>
        <v>1731320</v>
      </c>
      <c r="S962" s="48">
        <v>63.629999999999995</v>
      </c>
      <c r="T962" s="48">
        <v>63.629999999999995</v>
      </c>
      <c r="U962" s="48" t="s">
        <v>2044</v>
      </c>
      <c r="V962" s="48" t="s">
        <v>2044</v>
      </c>
      <c r="W962" s="49" t="s">
        <v>1742</v>
      </c>
    </row>
    <row r="963" spans="1:23" ht="13.8">
      <c r="A963" s="32" t="s">
        <v>86</v>
      </c>
      <c r="B963" s="30">
        <v>100231</v>
      </c>
      <c r="C963" s="33" t="s">
        <v>135</v>
      </c>
      <c r="D963" s="40" t="s">
        <v>2047</v>
      </c>
      <c r="E963" s="33" t="s">
        <v>163</v>
      </c>
      <c r="F963" s="41">
        <v>0</v>
      </c>
      <c r="G963" s="41">
        <v>0</v>
      </c>
      <c r="H963" s="41">
        <v>0</v>
      </c>
      <c r="I963" s="41">
        <v>0</v>
      </c>
      <c r="J963" s="41">
        <v>0</v>
      </c>
      <c r="K963" s="34" t="s">
        <v>189</v>
      </c>
      <c r="L963" s="30" t="s">
        <v>190</v>
      </c>
      <c r="M963" s="52" t="s">
        <v>907</v>
      </c>
      <c r="N963" s="55" t="s">
        <v>2779</v>
      </c>
      <c r="O963" s="33" t="s">
        <v>190</v>
      </c>
      <c r="P963" s="33" t="s">
        <v>1600</v>
      </c>
      <c r="Q963" s="35" t="s">
        <v>2044</v>
      </c>
      <c r="R963" s="49">
        <f t="shared" si="261"/>
        <v>0</v>
      </c>
      <c r="S963" s="48">
        <v>0</v>
      </c>
      <c r="T963" s="48">
        <v>0</v>
      </c>
      <c r="U963" s="48" t="s">
        <v>2044</v>
      </c>
      <c r="V963" s="48" t="s">
        <v>2044</v>
      </c>
      <c r="W963" s="49" t="s">
        <v>1742</v>
      </c>
    </row>
    <row r="964" spans="1:23" ht="13.8">
      <c r="A964" s="32" t="s">
        <v>86</v>
      </c>
      <c r="B964" s="30">
        <v>100231</v>
      </c>
      <c r="C964" s="33" t="s">
        <v>135</v>
      </c>
      <c r="D964" s="40" t="s">
        <v>2047</v>
      </c>
      <c r="E964" s="33" t="s">
        <v>163</v>
      </c>
      <c r="F964" s="41">
        <v>0</v>
      </c>
      <c r="G964" s="41">
        <v>0</v>
      </c>
      <c r="H964" s="41">
        <v>0</v>
      </c>
      <c r="I964" s="41">
        <v>0</v>
      </c>
      <c r="J964" s="41">
        <v>0</v>
      </c>
      <c r="K964" s="34" t="s">
        <v>189</v>
      </c>
      <c r="L964" s="30" t="s">
        <v>30</v>
      </c>
      <c r="M964" s="52" t="s">
        <v>908</v>
      </c>
      <c r="N964" s="55" t="s">
        <v>2780</v>
      </c>
      <c r="O964" s="33" t="s">
        <v>30</v>
      </c>
      <c r="P964" s="33" t="s">
        <v>1991</v>
      </c>
      <c r="Q964" s="35" t="s">
        <v>2044</v>
      </c>
      <c r="R964" s="49">
        <f t="shared" si="261"/>
        <v>0</v>
      </c>
      <c r="S964" s="48">
        <v>0</v>
      </c>
      <c r="T964" s="48">
        <v>0</v>
      </c>
      <c r="U964" s="48" t="s">
        <v>2044</v>
      </c>
      <c r="V964" s="48" t="s">
        <v>2044</v>
      </c>
      <c r="W964" s="49" t="s">
        <v>1742</v>
      </c>
    </row>
    <row r="965" spans="1:23" ht="13.8">
      <c r="A965" s="32" t="s">
        <v>86</v>
      </c>
      <c r="B965" s="30">
        <v>100231</v>
      </c>
      <c r="C965" s="33" t="s">
        <v>135</v>
      </c>
      <c r="D965" s="40" t="s">
        <v>2047</v>
      </c>
      <c r="E965" s="33" t="s">
        <v>170</v>
      </c>
      <c r="F965" s="41">
        <f>F966</f>
        <v>500000</v>
      </c>
      <c r="G965" s="41">
        <f aca="true" t="shared" si="266" ref="G965:J965">G966</f>
        <v>500000</v>
      </c>
      <c r="H965" s="41">
        <f t="shared" si="266"/>
        <v>500000</v>
      </c>
      <c r="I965" s="41">
        <f t="shared" si="266"/>
        <v>500000</v>
      </c>
      <c r="J965" s="41">
        <f t="shared" si="266"/>
        <v>500000</v>
      </c>
      <c r="K965" s="34" t="s">
        <v>189</v>
      </c>
      <c r="L965" s="30" t="s">
        <v>190</v>
      </c>
      <c r="M965" s="52" t="s">
        <v>909</v>
      </c>
      <c r="N965" s="55" t="s">
        <v>2781</v>
      </c>
      <c r="O965" s="33" t="s">
        <v>190</v>
      </c>
      <c r="P965" s="33" t="s">
        <v>1601</v>
      </c>
      <c r="Q965" s="35" t="s">
        <v>2044</v>
      </c>
      <c r="R965" s="49">
        <f t="shared" si="261"/>
        <v>2500000</v>
      </c>
      <c r="S965" s="48">
        <v>50</v>
      </c>
      <c r="T965" s="48">
        <v>50</v>
      </c>
      <c r="U965" s="48" t="s">
        <v>2044</v>
      </c>
      <c r="V965" s="48" t="s">
        <v>2044</v>
      </c>
      <c r="W965" s="49" t="s">
        <v>1742</v>
      </c>
    </row>
    <row r="966" spans="1:23" ht="13.8">
      <c r="A966" s="32" t="s">
        <v>87</v>
      </c>
      <c r="B966" s="30">
        <v>100231</v>
      </c>
      <c r="C966" s="33" t="s">
        <v>135</v>
      </c>
      <c r="D966" s="40" t="s">
        <v>2047</v>
      </c>
      <c r="E966" s="33" t="s">
        <v>170</v>
      </c>
      <c r="F966" s="41">
        <v>500000</v>
      </c>
      <c r="G966" s="41">
        <v>500000</v>
      </c>
      <c r="H966" s="41">
        <v>500000</v>
      </c>
      <c r="I966" s="41">
        <v>500000</v>
      </c>
      <c r="J966" s="41">
        <v>500000</v>
      </c>
      <c r="K966" s="34" t="s">
        <v>189</v>
      </c>
      <c r="L966" s="30" t="s">
        <v>30</v>
      </c>
      <c r="M966" s="52" t="s">
        <v>910</v>
      </c>
      <c r="N966" s="55" t="s">
        <v>2782</v>
      </c>
      <c r="O966" s="33" t="s">
        <v>30</v>
      </c>
      <c r="P966" s="33" t="s">
        <v>1992</v>
      </c>
      <c r="Q966" s="35" t="s">
        <v>2044</v>
      </c>
      <c r="R966" s="49">
        <f t="shared" si="261"/>
        <v>2500000</v>
      </c>
      <c r="S966" s="48">
        <v>100</v>
      </c>
      <c r="T966" s="48">
        <v>100</v>
      </c>
      <c r="U966" s="48" t="s">
        <v>2044</v>
      </c>
      <c r="V966" s="48" t="s">
        <v>2044</v>
      </c>
      <c r="W966" s="49" t="s">
        <v>1742</v>
      </c>
    </row>
    <row r="967" spans="1:23" ht="13.8">
      <c r="A967" s="32" t="s">
        <v>87</v>
      </c>
      <c r="B967" s="30">
        <v>100231</v>
      </c>
      <c r="C967" s="33" t="s">
        <v>135</v>
      </c>
      <c r="D967" s="40" t="s">
        <v>2047</v>
      </c>
      <c r="E967" s="33" t="s">
        <v>163</v>
      </c>
      <c r="F967" s="41">
        <f>F968+F969+F970+F971</f>
        <v>0</v>
      </c>
      <c r="G967" s="41">
        <f>G968+G969+G970+G971</f>
        <v>2138180.55</v>
      </c>
      <c r="H967" s="41">
        <f aca="true" t="shared" si="267" ref="H967:J967">H968+H969+H970+H971</f>
        <v>0</v>
      </c>
      <c r="I967" s="41">
        <f t="shared" si="267"/>
        <v>0</v>
      </c>
      <c r="J967" s="41">
        <f t="shared" si="267"/>
        <v>0</v>
      </c>
      <c r="K967" s="34" t="s">
        <v>189</v>
      </c>
      <c r="L967" s="30" t="s">
        <v>190</v>
      </c>
      <c r="M967" s="52" t="s">
        <v>911</v>
      </c>
      <c r="N967" s="55" t="s">
        <v>2783</v>
      </c>
      <c r="O967" s="33" t="s">
        <v>190</v>
      </c>
      <c r="P967" s="33" t="s">
        <v>1602</v>
      </c>
      <c r="Q967" s="35" t="s">
        <v>2044</v>
      </c>
      <c r="R967" s="49">
        <f aca="true" t="shared" si="268" ref="R967">SUM(F967:K967)</f>
        <v>2138180.55</v>
      </c>
      <c r="S967" s="48">
        <v>6.8</v>
      </c>
      <c r="T967" s="48">
        <v>6.8</v>
      </c>
      <c r="U967" s="48" t="s">
        <v>2044</v>
      </c>
      <c r="V967" s="48" t="s">
        <v>2044</v>
      </c>
      <c r="W967" s="49" t="s">
        <v>1742</v>
      </c>
    </row>
    <row r="968" spans="1:23" ht="13.8">
      <c r="A968" s="32" t="s">
        <v>87</v>
      </c>
      <c r="B968" s="30">
        <v>100231</v>
      </c>
      <c r="C968" s="33" t="s">
        <v>135</v>
      </c>
      <c r="D968" s="40" t="s">
        <v>2047</v>
      </c>
      <c r="E968" s="33" t="s">
        <v>163</v>
      </c>
      <c r="F968" s="41">
        <v>0</v>
      </c>
      <c r="G968" s="41">
        <v>706714.72</v>
      </c>
      <c r="H968" s="41">
        <v>0</v>
      </c>
      <c r="I968" s="41">
        <v>0</v>
      </c>
      <c r="J968" s="41">
        <v>0</v>
      </c>
      <c r="K968" s="34" t="s">
        <v>189</v>
      </c>
      <c r="L968" s="30" t="s">
        <v>30</v>
      </c>
      <c r="M968" s="52" t="s">
        <v>911</v>
      </c>
      <c r="N968" s="55" t="s">
        <v>911</v>
      </c>
      <c r="O968" s="33" t="s">
        <v>30</v>
      </c>
      <c r="P968" s="33" t="s">
        <v>1602</v>
      </c>
      <c r="Q968" s="35" t="s">
        <v>2044</v>
      </c>
      <c r="R968" s="49">
        <f t="shared" si="261"/>
        <v>706714.72</v>
      </c>
      <c r="S968" s="48">
        <v>6.8</v>
      </c>
      <c r="T968" s="48">
        <v>6.8</v>
      </c>
      <c r="U968" s="48" t="s">
        <v>2044</v>
      </c>
      <c r="V968" s="48" t="s">
        <v>2044</v>
      </c>
      <c r="W968" s="49" t="s">
        <v>1742</v>
      </c>
    </row>
    <row r="969" spans="1:23" ht="13.8">
      <c r="A969" s="32" t="s">
        <v>87</v>
      </c>
      <c r="B969" s="30">
        <v>100231</v>
      </c>
      <c r="C969" s="33" t="s">
        <v>135</v>
      </c>
      <c r="D969" s="40" t="s">
        <v>2047</v>
      </c>
      <c r="E969" s="33" t="s">
        <v>163</v>
      </c>
      <c r="F969" s="41">
        <v>0</v>
      </c>
      <c r="G969" s="41">
        <v>431465.83</v>
      </c>
      <c r="H969" s="41">
        <v>0</v>
      </c>
      <c r="I969" s="41">
        <v>0</v>
      </c>
      <c r="J969" s="41">
        <v>0</v>
      </c>
      <c r="K969" s="34" t="s">
        <v>189</v>
      </c>
      <c r="L969" s="30" t="s">
        <v>30</v>
      </c>
      <c r="M969" s="52" t="s">
        <v>135</v>
      </c>
      <c r="N969" s="55" t="s">
        <v>135</v>
      </c>
      <c r="O969" s="33" t="s">
        <v>30</v>
      </c>
      <c r="P969" s="33" t="s">
        <v>1872</v>
      </c>
      <c r="Q969" s="35" t="s">
        <v>2044</v>
      </c>
      <c r="R969" s="49">
        <v>0</v>
      </c>
      <c r="S969" s="48">
        <v>0</v>
      </c>
      <c r="T969" s="48">
        <v>0</v>
      </c>
      <c r="U969" s="48" t="s">
        <v>2044</v>
      </c>
      <c r="V969" s="48" t="s">
        <v>2044</v>
      </c>
      <c r="W969" s="49" t="s">
        <v>1740</v>
      </c>
    </row>
    <row r="970" spans="1:23" ht="13.8">
      <c r="A970" s="32" t="s">
        <v>87</v>
      </c>
      <c r="B970" s="30">
        <v>100231</v>
      </c>
      <c r="C970" s="33" t="s">
        <v>135</v>
      </c>
      <c r="D970" s="40" t="s">
        <v>2047</v>
      </c>
      <c r="E970" s="33" t="s">
        <v>163</v>
      </c>
      <c r="F970" s="41">
        <v>0</v>
      </c>
      <c r="G970" s="41">
        <v>650000</v>
      </c>
      <c r="H970" s="41">
        <v>0</v>
      </c>
      <c r="I970" s="41">
        <v>0</v>
      </c>
      <c r="J970" s="41">
        <v>0</v>
      </c>
      <c r="K970" s="34" t="s">
        <v>189</v>
      </c>
      <c r="L970" s="30" t="s">
        <v>30</v>
      </c>
      <c r="M970" s="52" t="s">
        <v>1845</v>
      </c>
      <c r="N970" s="55" t="s">
        <v>2784</v>
      </c>
      <c r="O970" s="33" t="s">
        <v>30</v>
      </c>
      <c r="P970" s="33" t="s">
        <v>1603</v>
      </c>
      <c r="Q970" s="35" t="s">
        <v>2044</v>
      </c>
      <c r="R970" s="49">
        <f t="shared" si="261"/>
        <v>650000</v>
      </c>
      <c r="S970" s="48">
        <v>93.93</v>
      </c>
      <c r="T970" s="48">
        <v>93.93</v>
      </c>
      <c r="U970" s="48" t="s">
        <v>2044</v>
      </c>
      <c r="V970" s="48" t="s">
        <v>2044</v>
      </c>
      <c r="W970" s="49" t="s">
        <v>1742</v>
      </c>
    </row>
    <row r="971" spans="1:23" ht="13.8">
      <c r="A971" s="32" t="s">
        <v>87</v>
      </c>
      <c r="B971" s="30">
        <v>100231</v>
      </c>
      <c r="C971" s="33" t="s">
        <v>135</v>
      </c>
      <c r="D971" s="40" t="s">
        <v>2047</v>
      </c>
      <c r="E971" s="33" t="s">
        <v>163</v>
      </c>
      <c r="F971" s="41">
        <v>0</v>
      </c>
      <c r="G971" s="41">
        <v>350000</v>
      </c>
      <c r="H971" s="41">
        <v>0</v>
      </c>
      <c r="I971" s="41">
        <v>0</v>
      </c>
      <c r="J971" s="41">
        <v>0</v>
      </c>
      <c r="K971" s="34" t="s">
        <v>189</v>
      </c>
      <c r="L971" s="30" t="s">
        <v>30</v>
      </c>
      <c r="M971" s="52" t="s">
        <v>1846</v>
      </c>
      <c r="N971" s="55" t="s">
        <v>2785</v>
      </c>
      <c r="O971" s="33" t="s">
        <v>30</v>
      </c>
      <c r="P971" s="33" t="s">
        <v>1993</v>
      </c>
      <c r="Q971" s="35" t="s">
        <v>2044</v>
      </c>
      <c r="R971" s="49">
        <f t="shared" si="261"/>
        <v>350000</v>
      </c>
      <c r="S971" s="48">
        <v>0</v>
      </c>
      <c r="T971" s="48">
        <v>0</v>
      </c>
      <c r="U971" s="48" t="s">
        <v>2044</v>
      </c>
      <c r="V971" s="48" t="s">
        <v>2044</v>
      </c>
      <c r="W971" s="49" t="s">
        <v>1742</v>
      </c>
    </row>
    <row r="972" spans="1:23" ht="13.8">
      <c r="A972" s="32" t="s">
        <v>86</v>
      </c>
      <c r="B972" s="30">
        <v>100231</v>
      </c>
      <c r="C972" s="33" t="s">
        <v>135</v>
      </c>
      <c r="D972" s="40" t="s">
        <v>2047</v>
      </c>
      <c r="E972" s="33" t="s">
        <v>163</v>
      </c>
      <c r="F972" s="41">
        <f>F973+F974</f>
        <v>1408000</v>
      </c>
      <c r="G972" s="41">
        <f aca="true" t="shared" si="269" ref="G972:J972">G973+G974</f>
        <v>1408000</v>
      </c>
      <c r="H972" s="41">
        <f t="shared" si="269"/>
        <v>259200</v>
      </c>
      <c r="I972" s="41">
        <f t="shared" si="269"/>
        <v>259200</v>
      </c>
      <c r="J972" s="41">
        <f t="shared" si="269"/>
        <v>259200</v>
      </c>
      <c r="K972" s="34" t="s">
        <v>189</v>
      </c>
      <c r="L972" s="30" t="s">
        <v>190</v>
      </c>
      <c r="M972" s="52" t="s">
        <v>912</v>
      </c>
      <c r="N972" s="55" t="s">
        <v>2786</v>
      </c>
      <c r="O972" s="33" t="s">
        <v>190</v>
      </c>
      <c r="P972" s="33" t="s">
        <v>1994</v>
      </c>
      <c r="Q972" s="35" t="s">
        <v>2044</v>
      </c>
      <c r="R972" s="49">
        <f t="shared" si="261"/>
        <v>3593600</v>
      </c>
      <c r="S972" s="48">
        <v>20</v>
      </c>
      <c r="T972" s="48">
        <v>20.25</v>
      </c>
      <c r="U972" s="48" t="s">
        <v>2044</v>
      </c>
      <c r="V972" s="48" t="s">
        <v>2044</v>
      </c>
      <c r="W972" s="49" t="s">
        <v>1742</v>
      </c>
    </row>
    <row r="973" spans="1:23" ht="13.8">
      <c r="A973" s="32" t="s">
        <v>86</v>
      </c>
      <c r="B973" s="30">
        <v>100231</v>
      </c>
      <c r="C973" s="33" t="s">
        <v>135</v>
      </c>
      <c r="D973" s="40" t="s">
        <v>2047</v>
      </c>
      <c r="E973" s="33" t="s">
        <v>163</v>
      </c>
      <c r="F973" s="41">
        <v>0</v>
      </c>
      <c r="G973" s="41">
        <v>0</v>
      </c>
      <c r="H973" s="41">
        <v>0</v>
      </c>
      <c r="I973" s="41">
        <v>0</v>
      </c>
      <c r="J973" s="41">
        <v>0</v>
      </c>
      <c r="K973" s="34" t="s">
        <v>189</v>
      </c>
      <c r="L973" s="30" t="s">
        <v>30</v>
      </c>
      <c r="M973" s="52" t="s">
        <v>913</v>
      </c>
      <c r="N973" s="55" t="s">
        <v>2787</v>
      </c>
      <c r="O973" s="33" t="s">
        <v>30</v>
      </c>
      <c r="P973" s="33" t="s">
        <v>1995</v>
      </c>
      <c r="Q973" s="35" t="s">
        <v>2044</v>
      </c>
      <c r="R973" s="49">
        <f t="shared" si="261"/>
        <v>0</v>
      </c>
      <c r="S973" s="48">
        <v>96.05</v>
      </c>
      <c r="T973" s="48">
        <v>96.05</v>
      </c>
      <c r="U973" s="48" t="s">
        <v>2044</v>
      </c>
      <c r="V973" s="48" t="s">
        <v>2044</v>
      </c>
      <c r="W973" s="49" t="s">
        <v>1742</v>
      </c>
    </row>
    <row r="974" spans="1:23" ht="13.8">
      <c r="A974" s="32" t="s">
        <v>87</v>
      </c>
      <c r="B974" s="30">
        <v>100231</v>
      </c>
      <c r="C974" s="33" t="s">
        <v>135</v>
      </c>
      <c r="D974" s="40" t="s">
        <v>2047</v>
      </c>
      <c r="E974" s="33" t="s">
        <v>163</v>
      </c>
      <c r="F974" s="41">
        <v>1408000</v>
      </c>
      <c r="G974" s="41">
        <v>1408000</v>
      </c>
      <c r="H974" s="41">
        <v>259200</v>
      </c>
      <c r="I974" s="41">
        <v>259200</v>
      </c>
      <c r="J974" s="41">
        <v>259200</v>
      </c>
      <c r="K974" s="34" t="s">
        <v>189</v>
      </c>
      <c r="L974" s="30" t="s">
        <v>30</v>
      </c>
      <c r="M974" s="52" t="s">
        <v>914</v>
      </c>
      <c r="N974" s="55" t="s">
        <v>2788</v>
      </c>
      <c r="O974" s="33" t="s">
        <v>30</v>
      </c>
      <c r="P974" s="33" t="s">
        <v>1604</v>
      </c>
      <c r="Q974" s="35" t="s">
        <v>2044</v>
      </c>
      <c r="R974" s="49">
        <f t="shared" si="261"/>
        <v>3593600</v>
      </c>
      <c r="S974" s="48">
        <v>19.47</v>
      </c>
      <c r="T974" s="48">
        <v>19.47</v>
      </c>
      <c r="U974" s="48" t="s">
        <v>2044</v>
      </c>
      <c r="V974" s="48" t="s">
        <v>2044</v>
      </c>
      <c r="W974" s="49" t="s">
        <v>1742</v>
      </c>
    </row>
    <row r="975" spans="1:23" ht="13.8">
      <c r="A975" s="32" t="s">
        <v>87</v>
      </c>
      <c r="B975" s="30">
        <v>100231</v>
      </c>
      <c r="C975" s="33" t="s">
        <v>135</v>
      </c>
      <c r="D975" s="40" t="s">
        <v>2047</v>
      </c>
      <c r="E975" s="33" t="s">
        <v>163</v>
      </c>
      <c r="F975" s="41">
        <f>F976+F977</f>
        <v>580650</v>
      </c>
      <c r="G975" s="41">
        <f>G976+G977</f>
        <v>1580650</v>
      </c>
      <c r="H975" s="41">
        <v>0</v>
      </c>
      <c r="I975" s="41">
        <v>0</v>
      </c>
      <c r="J975" s="41">
        <v>0</v>
      </c>
      <c r="K975" s="34" t="s">
        <v>189</v>
      </c>
      <c r="L975" s="30" t="s">
        <v>190</v>
      </c>
      <c r="M975" s="52" t="s">
        <v>915</v>
      </c>
      <c r="N975" s="55" t="s">
        <v>2789</v>
      </c>
      <c r="O975" s="33" t="s">
        <v>190</v>
      </c>
      <c r="P975" s="33" t="s">
        <v>1996</v>
      </c>
      <c r="Q975" s="35" t="s">
        <v>2044</v>
      </c>
      <c r="R975" s="49">
        <f aca="true" t="shared" si="270" ref="R975">SUM(F975:K975)</f>
        <v>2161300</v>
      </c>
      <c r="S975" s="48">
        <v>28.93</v>
      </c>
      <c r="T975" s="48">
        <v>28.93</v>
      </c>
      <c r="U975" s="48" t="s">
        <v>2044</v>
      </c>
      <c r="V975" s="48" t="s">
        <v>2044</v>
      </c>
      <c r="W975" s="49" t="s">
        <v>1742</v>
      </c>
    </row>
    <row r="976" spans="1:23" ht="13.8">
      <c r="A976" s="32" t="s">
        <v>87</v>
      </c>
      <c r="B976" s="30">
        <v>100231</v>
      </c>
      <c r="C976" s="33" t="s">
        <v>135</v>
      </c>
      <c r="D976" s="40" t="s">
        <v>2047</v>
      </c>
      <c r="E976" s="33" t="s">
        <v>163</v>
      </c>
      <c r="F976" s="41">
        <v>0</v>
      </c>
      <c r="G976" s="41">
        <v>1000000</v>
      </c>
      <c r="H976" s="41">
        <v>0</v>
      </c>
      <c r="I976" s="41">
        <v>0</v>
      </c>
      <c r="J976" s="41">
        <v>0</v>
      </c>
      <c r="K976" s="34" t="s">
        <v>189</v>
      </c>
      <c r="L976" s="30" t="s">
        <v>30</v>
      </c>
      <c r="M976" s="52" t="s">
        <v>915</v>
      </c>
      <c r="N976" s="55" t="s">
        <v>915</v>
      </c>
      <c r="O976" s="33" t="s">
        <v>30</v>
      </c>
      <c r="P976" s="33" t="s">
        <v>1996</v>
      </c>
      <c r="Q976" s="35" t="s">
        <v>2044</v>
      </c>
      <c r="R976" s="49">
        <f t="shared" si="261"/>
        <v>1000000</v>
      </c>
      <c r="S976" s="48">
        <v>28.93</v>
      </c>
      <c r="T976" s="48">
        <v>28.93</v>
      </c>
      <c r="U976" s="48" t="s">
        <v>2044</v>
      </c>
      <c r="V976" s="48" t="s">
        <v>2044</v>
      </c>
      <c r="W976" s="49" t="s">
        <v>1742</v>
      </c>
    </row>
    <row r="977" spans="1:23" ht="13.8">
      <c r="A977" s="32" t="s">
        <v>87</v>
      </c>
      <c r="B977" s="30">
        <v>100231</v>
      </c>
      <c r="C977" s="33" t="s">
        <v>135</v>
      </c>
      <c r="D977" s="40" t="s">
        <v>2047</v>
      </c>
      <c r="E977" s="33" t="s">
        <v>163</v>
      </c>
      <c r="F977" s="41">
        <v>580650</v>
      </c>
      <c r="G977" s="41">
        <v>580650</v>
      </c>
      <c r="H977" s="41">
        <v>0</v>
      </c>
      <c r="I977" s="41">
        <v>0</v>
      </c>
      <c r="J977" s="41">
        <v>0</v>
      </c>
      <c r="K977" s="34" t="s">
        <v>189</v>
      </c>
      <c r="L977" s="30" t="s">
        <v>30</v>
      </c>
      <c r="M977" s="52" t="s">
        <v>916</v>
      </c>
      <c r="N977" s="55" t="s">
        <v>2790</v>
      </c>
      <c r="O977" s="33" t="s">
        <v>30</v>
      </c>
      <c r="P977" s="33" t="s">
        <v>1605</v>
      </c>
      <c r="Q977" s="35" t="s">
        <v>2044</v>
      </c>
      <c r="R977" s="49">
        <f t="shared" si="261"/>
        <v>1161300</v>
      </c>
      <c r="S977" s="48">
        <v>91.2</v>
      </c>
      <c r="T977" s="48">
        <v>91.2</v>
      </c>
      <c r="U977" s="48" t="s">
        <v>2044</v>
      </c>
      <c r="V977" s="48" t="s">
        <v>2044</v>
      </c>
      <c r="W977" s="49" t="s">
        <v>1742</v>
      </c>
    </row>
    <row r="978" spans="1:23" ht="13.8">
      <c r="A978" s="32" t="s">
        <v>87</v>
      </c>
      <c r="B978" s="30">
        <v>100231</v>
      </c>
      <c r="C978" s="33" t="s">
        <v>135</v>
      </c>
      <c r="D978" s="40" t="s">
        <v>2047</v>
      </c>
      <c r="E978" s="33" t="s">
        <v>163</v>
      </c>
      <c r="F978" s="41">
        <f>F979+F980+F981</f>
        <v>2914700</v>
      </c>
      <c r="G978" s="41">
        <f>G979+G980+G981</f>
        <v>5064420</v>
      </c>
      <c r="H978" s="41">
        <f aca="true" t="shared" si="271" ref="H978:I978">H979+H980+H981</f>
        <v>110000</v>
      </c>
      <c r="I978" s="41">
        <f t="shared" si="271"/>
        <v>110000</v>
      </c>
      <c r="J978" s="41">
        <f>J979+J980+J981</f>
        <v>110000</v>
      </c>
      <c r="K978" s="34" t="s">
        <v>189</v>
      </c>
      <c r="L978" s="30" t="s">
        <v>190</v>
      </c>
      <c r="M978" s="52" t="s">
        <v>917</v>
      </c>
      <c r="N978" s="55" t="s">
        <v>2791</v>
      </c>
      <c r="O978" s="33" t="s">
        <v>190</v>
      </c>
      <c r="P978" s="33" t="s">
        <v>1606</v>
      </c>
      <c r="Q978" s="35" t="s">
        <v>2044</v>
      </c>
      <c r="R978" s="49">
        <f aca="true" t="shared" si="272" ref="R978">SUM(F978:K978)</f>
        <v>8309120</v>
      </c>
      <c r="S978" s="48">
        <v>6.21</v>
      </c>
      <c r="T978" s="48">
        <v>6.21</v>
      </c>
      <c r="U978" s="48" t="s">
        <v>2044</v>
      </c>
      <c r="V978" s="48" t="s">
        <v>2044</v>
      </c>
      <c r="W978" s="49" t="s">
        <v>1742</v>
      </c>
    </row>
    <row r="979" spans="1:23" ht="13.8">
      <c r="A979" s="32" t="s">
        <v>87</v>
      </c>
      <c r="B979" s="30">
        <v>100231</v>
      </c>
      <c r="C979" s="33" t="s">
        <v>135</v>
      </c>
      <c r="D979" s="40" t="s">
        <v>2047</v>
      </c>
      <c r="E979" s="33" t="s">
        <v>163</v>
      </c>
      <c r="F979" s="41">
        <v>0</v>
      </c>
      <c r="G979" s="41">
        <v>250000</v>
      </c>
      <c r="H979" s="41">
        <v>0</v>
      </c>
      <c r="I979" s="41">
        <v>0</v>
      </c>
      <c r="J979" s="41">
        <v>0</v>
      </c>
      <c r="K979" s="34" t="s">
        <v>189</v>
      </c>
      <c r="L979" s="30" t="s">
        <v>30</v>
      </c>
      <c r="M979" s="52" t="s">
        <v>917</v>
      </c>
      <c r="N979" s="55" t="s">
        <v>917</v>
      </c>
      <c r="O979" s="33" t="s">
        <v>30</v>
      </c>
      <c r="P979" s="33" t="s">
        <v>1606</v>
      </c>
      <c r="Q979" s="35" t="s">
        <v>2044</v>
      </c>
      <c r="R979" s="49">
        <f t="shared" si="261"/>
        <v>250000</v>
      </c>
      <c r="S979" s="48">
        <v>6.21</v>
      </c>
      <c r="T979" s="48">
        <v>6.21</v>
      </c>
      <c r="U979" s="48" t="s">
        <v>2044</v>
      </c>
      <c r="V979" s="48" t="s">
        <v>2044</v>
      </c>
      <c r="W979" s="49" t="s">
        <v>1742</v>
      </c>
    </row>
    <row r="980" spans="1:23" ht="13.8">
      <c r="A980" s="32" t="s">
        <v>87</v>
      </c>
      <c r="B980" s="30">
        <v>100231</v>
      </c>
      <c r="C980" s="33" t="s">
        <v>135</v>
      </c>
      <c r="D980" s="40" t="s">
        <v>2047</v>
      </c>
      <c r="E980" s="33" t="s">
        <v>163</v>
      </c>
      <c r="F980" s="41">
        <v>2914700</v>
      </c>
      <c r="G980" s="41">
        <v>2914700</v>
      </c>
      <c r="H980" s="41">
        <v>110000</v>
      </c>
      <c r="I980" s="41">
        <v>110000</v>
      </c>
      <c r="J980" s="41">
        <v>110000</v>
      </c>
      <c r="K980" s="34" t="s">
        <v>189</v>
      </c>
      <c r="L980" s="30" t="s">
        <v>30</v>
      </c>
      <c r="M980" s="52" t="s">
        <v>918</v>
      </c>
      <c r="N980" s="55" t="s">
        <v>2792</v>
      </c>
      <c r="O980" s="33" t="s">
        <v>30</v>
      </c>
      <c r="P980" s="33" t="s">
        <v>1997</v>
      </c>
      <c r="Q980" s="35" t="s">
        <v>2044</v>
      </c>
      <c r="R980" s="49">
        <f t="shared" si="261"/>
        <v>6159400</v>
      </c>
      <c r="S980" s="48">
        <v>90</v>
      </c>
      <c r="T980" s="48">
        <v>90</v>
      </c>
      <c r="U980" s="48" t="s">
        <v>2044</v>
      </c>
      <c r="V980" s="48" t="s">
        <v>2044</v>
      </c>
      <c r="W980" s="49" t="s">
        <v>1742</v>
      </c>
    </row>
    <row r="981" spans="1:23" ht="13.8">
      <c r="A981" s="32" t="s">
        <v>87</v>
      </c>
      <c r="B981" s="30">
        <v>100231</v>
      </c>
      <c r="C981" s="33" t="s">
        <v>135</v>
      </c>
      <c r="D981" s="40" t="s">
        <v>2047</v>
      </c>
      <c r="E981" s="33" t="s">
        <v>163</v>
      </c>
      <c r="F981" s="41">
        <v>0</v>
      </c>
      <c r="G981" s="41">
        <v>1899720</v>
      </c>
      <c r="H981" s="41">
        <v>0</v>
      </c>
      <c r="I981" s="41">
        <v>0</v>
      </c>
      <c r="J981" s="41">
        <v>0</v>
      </c>
      <c r="K981" s="34" t="s">
        <v>189</v>
      </c>
      <c r="L981" s="30" t="s">
        <v>30</v>
      </c>
      <c r="M981" s="52" t="s">
        <v>919</v>
      </c>
      <c r="N981" s="55" t="s">
        <v>2793</v>
      </c>
      <c r="O981" s="33" t="s">
        <v>30</v>
      </c>
      <c r="P981" s="33" t="s">
        <v>1998</v>
      </c>
      <c r="Q981" s="35" t="s">
        <v>2044</v>
      </c>
      <c r="R981" s="49">
        <f t="shared" si="261"/>
        <v>1899720</v>
      </c>
      <c r="S981" s="48">
        <v>87.5</v>
      </c>
      <c r="T981" s="48">
        <v>87.5</v>
      </c>
      <c r="U981" s="48" t="s">
        <v>2044</v>
      </c>
      <c r="V981" s="48" t="s">
        <v>2044</v>
      </c>
      <c r="W981" s="49" t="s">
        <v>1742</v>
      </c>
    </row>
    <row r="982" spans="1:23" ht="13.8">
      <c r="A982" s="32" t="s">
        <v>86</v>
      </c>
      <c r="B982" s="30">
        <v>100231</v>
      </c>
      <c r="C982" s="33" t="s">
        <v>135</v>
      </c>
      <c r="D982" s="40" t="s">
        <v>2047</v>
      </c>
      <c r="E982" s="33" t="s">
        <v>163</v>
      </c>
      <c r="F982" s="41">
        <f>F983+F984</f>
        <v>0</v>
      </c>
      <c r="G982" s="41">
        <f aca="true" t="shared" si="273" ref="G982:J982">G983+G984</f>
        <v>300000</v>
      </c>
      <c r="H982" s="41">
        <f t="shared" si="273"/>
        <v>61887.67</v>
      </c>
      <c r="I982" s="41">
        <f t="shared" si="273"/>
        <v>61887.67</v>
      </c>
      <c r="J982" s="41">
        <f t="shared" si="273"/>
        <v>61887.67</v>
      </c>
      <c r="K982" s="34" t="s">
        <v>189</v>
      </c>
      <c r="L982" s="30" t="s">
        <v>190</v>
      </c>
      <c r="M982" s="52" t="s">
        <v>920</v>
      </c>
      <c r="N982" s="55" t="s">
        <v>2794</v>
      </c>
      <c r="O982" s="33" t="s">
        <v>190</v>
      </c>
      <c r="P982" s="33" t="s">
        <v>1607</v>
      </c>
      <c r="Q982" s="35" t="s">
        <v>2044</v>
      </c>
      <c r="R982" s="49">
        <f t="shared" si="261"/>
        <v>485663.00999999995</v>
      </c>
      <c r="S982" s="48">
        <v>100</v>
      </c>
      <c r="T982" s="48">
        <v>114.94</v>
      </c>
      <c r="U982" s="48" t="s">
        <v>2044</v>
      </c>
      <c r="V982" s="48" t="s">
        <v>2044</v>
      </c>
      <c r="W982" s="49" t="s">
        <v>1742</v>
      </c>
    </row>
    <row r="983" spans="1:23" ht="13.8">
      <c r="A983" s="32" t="s">
        <v>87</v>
      </c>
      <c r="B983" s="30">
        <v>100231</v>
      </c>
      <c r="C983" s="33" t="s">
        <v>135</v>
      </c>
      <c r="D983" s="40" t="s">
        <v>2047</v>
      </c>
      <c r="E983" s="33" t="s">
        <v>163</v>
      </c>
      <c r="F983" s="41">
        <v>0</v>
      </c>
      <c r="G983" s="41">
        <v>300000</v>
      </c>
      <c r="H983" s="41">
        <v>61887.67</v>
      </c>
      <c r="I983" s="41">
        <v>61887.67</v>
      </c>
      <c r="J983" s="41">
        <v>61887.67</v>
      </c>
      <c r="K983" s="34" t="s">
        <v>189</v>
      </c>
      <c r="L983" s="30" t="s">
        <v>30</v>
      </c>
      <c r="M983" s="52" t="s">
        <v>921</v>
      </c>
      <c r="N983" s="55" t="s">
        <v>2795</v>
      </c>
      <c r="O983" s="33" t="s">
        <v>30</v>
      </c>
      <c r="P983" s="33" t="s">
        <v>1999</v>
      </c>
      <c r="Q983" s="35" t="s">
        <v>2044</v>
      </c>
      <c r="R983" s="49">
        <f t="shared" si="261"/>
        <v>485663.00999999995</v>
      </c>
      <c r="S983" s="48">
        <v>92.75</v>
      </c>
      <c r="T983" s="48">
        <v>92.75</v>
      </c>
      <c r="U983" s="48" t="s">
        <v>2044</v>
      </c>
      <c r="V983" s="48" t="s">
        <v>2044</v>
      </c>
      <c r="W983" s="49" t="s">
        <v>1742</v>
      </c>
    </row>
    <row r="984" spans="1:23" ht="13.8">
      <c r="A984" s="32" t="s">
        <v>86</v>
      </c>
      <c r="B984" s="30">
        <v>100231</v>
      </c>
      <c r="C984" s="33" t="s">
        <v>135</v>
      </c>
      <c r="D984" s="40" t="s">
        <v>2047</v>
      </c>
      <c r="E984" s="33" t="s">
        <v>163</v>
      </c>
      <c r="F984" s="41">
        <v>0</v>
      </c>
      <c r="G984" s="41">
        <v>0</v>
      </c>
      <c r="H984" s="41">
        <v>0</v>
      </c>
      <c r="I984" s="41">
        <v>0</v>
      </c>
      <c r="J984" s="41">
        <v>0</v>
      </c>
      <c r="K984" s="34" t="s">
        <v>189</v>
      </c>
      <c r="L984" s="30" t="s">
        <v>30</v>
      </c>
      <c r="M984" s="52" t="s">
        <v>922</v>
      </c>
      <c r="N984" s="55" t="s">
        <v>2796</v>
      </c>
      <c r="O984" s="33" t="s">
        <v>30</v>
      </c>
      <c r="P984" s="33" t="s">
        <v>1608</v>
      </c>
      <c r="Q984" s="35" t="s">
        <v>2044</v>
      </c>
      <c r="R984" s="49">
        <f t="shared" si="261"/>
        <v>0</v>
      </c>
      <c r="S984" s="48">
        <v>53.39</v>
      </c>
      <c r="T984" s="48">
        <v>53.39</v>
      </c>
      <c r="U984" s="48" t="s">
        <v>2044</v>
      </c>
      <c r="V984" s="48" t="s">
        <v>2044</v>
      </c>
      <c r="W984" s="49" t="s">
        <v>1742</v>
      </c>
    </row>
    <row r="985" spans="1:23" ht="13.8">
      <c r="A985" s="32" t="s">
        <v>86</v>
      </c>
      <c r="B985" s="30">
        <v>100231</v>
      </c>
      <c r="C985" s="33" t="s">
        <v>135</v>
      </c>
      <c r="D985" s="40" t="s">
        <v>2047</v>
      </c>
      <c r="E985" s="33" t="s">
        <v>163</v>
      </c>
      <c r="F985" s="41">
        <f aca="true" t="shared" si="274" ref="F985:I985">F986</f>
        <v>0</v>
      </c>
      <c r="G985" s="41">
        <f t="shared" si="274"/>
        <v>430900</v>
      </c>
      <c r="H985" s="41">
        <f t="shared" si="274"/>
        <v>10440</v>
      </c>
      <c r="I985" s="41">
        <f t="shared" si="274"/>
        <v>10440</v>
      </c>
      <c r="J985" s="41">
        <f>J986</f>
        <v>10440</v>
      </c>
      <c r="K985" s="34" t="s">
        <v>189</v>
      </c>
      <c r="L985" s="30" t="s">
        <v>190</v>
      </c>
      <c r="M985" s="52" t="s">
        <v>923</v>
      </c>
      <c r="N985" s="55" t="s">
        <v>2797</v>
      </c>
      <c r="O985" s="33" t="s">
        <v>190</v>
      </c>
      <c r="P985" s="33" t="s">
        <v>1609</v>
      </c>
      <c r="Q985" s="35" t="s">
        <v>2044</v>
      </c>
      <c r="R985" s="49">
        <f t="shared" si="261"/>
        <v>462220</v>
      </c>
      <c r="S985" s="48">
        <v>53.5</v>
      </c>
      <c r="T985" s="48">
        <v>53</v>
      </c>
      <c r="U985" s="48" t="s">
        <v>2044</v>
      </c>
      <c r="V985" s="48" t="s">
        <v>2044</v>
      </c>
      <c r="W985" s="49" t="s">
        <v>1742</v>
      </c>
    </row>
    <row r="986" spans="1:23" ht="13.8">
      <c r="A986" s="32" t="s">
        <v>87</v>
      </c>
      <c r="B986" s="30">
        <v>100231</v>
      </c>
      <c r="C986" s="33" t="s">
        <v>135</v>
      </c>
      <c r="D986" s="40" t="s">
        <v>2047</v>
      </c>
      <c r="E986" s="33" t="s">
        <v>163</v>
      </c>
      <c r="F986" s="41">
        <v>0</v>
      </c>
      <c r="G986" s="41">
        <v>430900</v>
      </c>
      <c r="H986" s="41">
        <v>10440</v>
      </c>
      <c r="I986" s="41">
        <v>10440</v>
      </c>
      <c r="J986" s="41">
        <v>10440</v>
      </c>
      <c r="K986" s="34" t="s">
        <v>189</v>
      </c>
      <c r="L986" s="30" t="s">
        <v>30</v>
      </c>
      <c r="M986" s="52" t="s">
        <v>924</v>
      </c>
      <c r="N986" s="55" t="s">
        <v>2798</v>
      </c>
      <c r="O986" s="33" t="s">
        <v>30</v>
      </c>
      <c r="P986" s="33" t="s">
        <v>1610</v>
      </c>
      <c r="Q986" s="35" t="s">
        <v>2044</v>
      </c>
      <c r="R986" s="49">
        <f t="shared" si="261"/>
        <v>462220</v>
      </c>
      <c r="S986" s="48">
        <v>48</v>
      </c>
      <c r="T986" s="48">
        <v>48</v>
      </c>
      <c r="U986" s="48" t="s">
        <v>2044</v>
      </c>
      <c r="V986" s="48" t="s">
        <v>2044</v>
      </c>
      <c r="W986" s="49" t="s">
        <v>1742</v>
      </c>
    </row>
    <row r="987" spans="1:23" ht="13.8">
      <c r="A987" s="32" t="s">
        <v>86</v>
      </c>
      <c r="B987" s="30">
        <v>100231</v>
      </c>
      <c r="C987" s="33" t="s">
        <v>135</v>
      </c>
      <c r="D987" s="40" t="s">
        <v>2047</v>
      </c>
      <c r="E987" s="33" t="s">
        <v>163</v>
      </c>
      <c r="F987" s="41">
        <f>F988+F989</f>
        <v>0</v>
      </c>
      <c r="G987" s="41">
        <f>G988+G989</f>
        <v>1300000</v>
      </c>
      <c r="H987" s="41">
        <f aca="true" t="shared" si="275" ref="H987:J987">H988+H989</f>
        <v>0</v>
      </c>
      <c r="I987" s="41">
        <f t="shared" si="275"/>
        <v>0</v>
      </c>
      <c r="J987" s="41">
        <f t="shared" si="275"/>
        <v>0</v>
      </c>
      <c r="K987" s="34" t="s">
        <v>189</v>
      </c>
      <c r="L987" s="30" t="s">
        <v>190</v>
      </c>
      <c r="M987" s="52" t="s">
        <v>925</v>
      </c>
      <c r="N987" s="55" t="s">
        <v>2799</v>
      </c>
      <c r="O987" s="33" t="s">
        <v>190</v>
      </c>
      <c r="P987" s="33" t="s">
        <v>2000</v>
      </c>
      <c r="Q987" s="35" t="s">
        <v>2044</v>
      </c>
      <c r="R987" s="49">
        <f t="shared" si="261"/>
        <v>1300000</v>
      </c>
      <c r="S987" s="48">
        <v>100</v>
      </c>
      <c r="T987" s="48">
        <v>100</v>
      </c>
      <c r="U987" s="48" t="s">
        <v>2044</v>
      </c>
      <c r="V987" s="48" t="s">
        <v>2044</v>
      </c>
      <c r="W987" s="49" t="s">
        <v>1740</v>
      </c>
    </row>
    <row r="988" spans="1:23" ht="13.8">
      <c r="A988" s="32" t="s">
        <v>87</v>
      </c>
      <c r="B988" s="30">
        <v>100231</v>
      </c>
      <c r="C988" s="33" t="s">
        <v>135</v>
      </c>
      <c r="D988" s="40" t="s">
        <v>2047</v>
      </c>
      <c r="E988" s="33" t="s">
        <v>163</v>
      </c>
      <c r="F988" s="41">
        <v>0</v>
      </c>
      <c r="G988" s="41">
        <v>950000</v>
      </c>
      <c r="H988" s="41">
        <v>0</v>
      </c>
      <c r="I988" s="41">
        <v>0</v>
      </c>
      <c r="J988" s="41">
        <v>0</v>
      </c>
      <c r="K988" s="34" t="s">
        <v>189</v>
      </c>
      <c r="L988" s="30" t="s">
        <v>30</v>
      </c>
      <c r="M988" s="52" t="s">
        <v>926</v>
      </c>
      <c r="N988" s="55" t="s">
        <v>2800</v>
      </c>
      <c r="O988" s="33" t="s">
        <v>30</v>
      </c>
      <c r="P988" s="33" t="s">
        <v>2001</v>
      </c>
      <c r="Q988" s="35" t="s">
        <v>2044</v>
      </c>
      <c r="R988" s="49">
        <f t="shared" si="261"/>
        <v>950000</v>
      </c>
      <c r="S988" s="48">
        <v>24.990000000000002</v>
      </c>
      <c r="T988" s="48">
        <v>24.990000000000002</v>
      </c>
      <c r="U988" s="48" t="s">
        <v>2044</v>
      </c>
      <c r="V988" s="48" t="s">
        <v>2044</v>
      </c>
      <c r="W988" s="49" t="s">
        <v>1742</v>
      </c>
    </row>
    <row r="989" spans="1:23" ht="13.8">
      <c r="A989" s="32" t="s">
        <v>87</v>
      </c>
      <c r="B989" s="30">
        <v>100231</v>
      </c>
      <c r="C989" s="33" t="s">
        <v>135</v>
      </c>
      <c r="D989" s="40" t="s">
        <v>2047</v>
      </c>
      <c r="E989" s="33" t="s">
        <v>163</v>
      </c>
      <c r="F989" s="41">
        <v>0</v>
      </c>
      <c r="G989" s="41">
        <v>350000</v>
      </c>
      <c r="H989" s="41">
        <v>0</v>
      </c>
      <c r="I989" s="41">
        <v>0</v>
      </c>
      <c r="J989" s="41">
        <v>0</v>
      </c>
      <c r="K989" s="34" t="s">
        <v>189</v>
      </c>
      <c r="L989" s="30" t="s">
        <v>30</v>
      </c>
      <c r="M989" s="52" t="s">
        <v>927</v>
      </c>
      <c r="N989" s="55" t="s">
        <v>2801</v>
      </c>
      <c r="O989" s="33" t="s">
        <v>30</v>
      </c>
      <c r="P989" s="33" t="s">
        <v>1611</v>
      </c>
      <c r="Q989" s="35" t="s">
        <v>2044</v>
      </c>
      <c r="R989" s="49">
        <f t="shared" si="261"/>
        <v>350000</v>
      </c>
      <c r="S989" s="48">
        <v>100</v>
      </c>
      <c r="T989" s="48">
        <v>100</v>
      </c>
      <c r="U989" s="48" t="s">
        <v>2044</v>
      </c>
      <c r="V989" s="48" t="s">
        <v>2044</v>
      </c>
      <c r="W989" s="49" t="s">
        <v>1742</v>
      </c>
    </row>
    <row r="990" spans="1:23" ht="13.8">
      <c r="A990" s="32" t="s">
        <v>86</v>
      </c>
      <c r="B990" s="30">
        <v>100232</v>
      </c>
      <c r="C990" s="33" t="s">
        <v>136</v>
      </c>
      <c r="D990" s="40" t="s">
        <v>2047</v>
      </c>
      <c r="E990" s="33" t="s">
        <v>169</v>
      </c>
      <c r="F990" s="41">
        <f>F991</f>
        <v>2092492</v>
      </c>
      <c r="G990" s="41">
        <f aca="true" t="shared" si="276" ref="G990:J990">G991</f>
        <v>13371294.899999999</v>
      </c>
      <c r="H990" s="41">
        <f t="shared" si="276"/>
        <v>4452308.94</v>
      </c>
      <c r="I990" s="41">
        <f t="shared" si="276"/>
        <v>4452308.94</v>
      </c>
      <c r="J990" s="41">
        <f t="shared" si="276"/>
        <v>4452308.94</v>
      </c>
      <c r="K990" s="34" t="s">
        <v>189</v>
      </c>
      <c r="L990" s="30" t="s">
        <v>27</v>
      </c>
      <c r="M990" s="52" t="s">
        <v>928</v>
      </c>
      <c r="N990" s="55" t="s">
        <v>928</v>
      </c>
      <c r="O990" s="33" t="s">
        <v>27</v>
      </c>
      <c r="P990" s="33" t="s">
        <v>2002</v>
      </c>
      <c r="Q990" s="35" t="s">
        <v>2044</v>
      </c>
      <c r="R990" s="47">
        <v>0</v>
      </c>
      <c r="S990" s="48">
        <v>0</v>
      </c>
      <c r="T990" s="48">
        <v>0</v>
      </c>
      <c r="U990" s="48" t="s">
        <v>2044</v>
      </c>
      <c r="V990" s="48" t="s">
        <v>2044</v>
      </c>
      <c r="W990" s="49" t="s">
        <v>1742</v>
      </c>
    </row>
    <row r="991" spans="1:23" ht="13.8">
      <c r="A991" s="32" t="s">
        <v>86</v>
      </c>
      <c r="B991" s="30">
        <v>100232</v>
      </c>
      <c r="C991" s="33" t="s">
        <v>136</v>
      </c>
      <c r="D991" s="40" t="s">
        <v>2047</v>
      </c>
      <c r="E991" s="33" t="s">
        <v>169</v>
      </c>
      <c r="F991" s="41">
        <f>F992+F994+F998+F1001+F1003+F1005+F1008</f>
        <v>2092492</v>
      </c>
      <c r="G991" s="41">
        <f>G992+G994+G998+G1001+G1003+G1005+G1008</f>
        <v>13371294.899999999</v>
      </c>
      <c r="H991" s="41">
        <f>H992+H994+H998+H1001+H1003+H1005+H1008</f>
        <v>4452308.94</v>
      </c>
      <c r="I991" s="41">
        <f>I992+I994+I998+I1001+I1003+I1005+I1008</f>
        <v>4452308.94</v>
      </c>
      <c r="J991" s="41">
        <f>J992+J994+J998+J1001+J1003+J1005+J1008</f>
        <v>4452308.94</v>
      </c>
      <c r="K991" s="34" t="s">
        <v>189</v>
      </c>
      <c r="L991" s="30" t="s">
        <v>191</v>
      </c>
      <c r="M991" s="52" t="s">
        <v>929</v>
      </c>
      <c r="N991" s="55" t="s">
        <v>929</v>
      </c>
      <c r="O991" s="33" t="s">
        <v>191</v>
      </c>
      <c r="P991" s="33" t="s">
        <v>2003</v>
      </c>
      <c r="Q991" s="35" t="s">
        <v>2044</v>
      </c>
      <c r="R991" s="47">
        <v>0</v>
      </c>
      <c r="S991" s="48">
        <v>0</v>
      </c>
      <c r="T991" s="48">
        <v>0</v>
      </c>
      <c r="U991" s="48" t="s">
        <v>2044</v>
      </c>
      <c r="V991" s="48" t="s">
        <v>2044</v>
      </c>
      <c r="W991" s="49" t="s">
        <v>1740</v>
      </c>
    </row>
    <row r="992" spans="1:23" ht="13.8">
      <c r="A992" s="32" t="s">
        <v>86</v>
      </c>
      <c r="B992" s="30">
        <v>100232</v>
      </c>
      <c r="C992" s="33" t="s">
        <v>136</v>
      </c>
      <c r="D992" s="40" t="s">
        <v>2047</v>
      </c>
      <c r="E992" s="33" t="s">
        <v>169</v>
      </c>
      <c r="F992" s="41">
        <f aca="true" t="shared" si="277" ref="F992:I992">F993</f>
        <v>575000</v>
      </c>
      <c r="G992" s="41">
        <f t="shared" si="277"/>
        <v>575000</v>
      </c>
      <c r="H992" s="41">
        <f t="shared" si="277"/>
        <v>73724.96</v>
      </c>
      <c r="I992" s="41">
        <f t="shared" si="277"/>
        <v>73724.96</v>
      </c>
      <c r="J992" s="41">
        <f>J993</f>
        <v>73724.96</v>
      </c>
      <c r="K992" s="34" t="s">
        <v>189</v>
      </c>
      <c r="L992" s="30" t="s">
        <v>190</v>
      </c>
      <c r="M992" s="52" t="s">
        <v>930</v>
      </c>
      <c r="N992" s="55" t="s">
        <v>2802</v>
      </c>
      <c r="O992" s="33" t="s">
        <v>190</v>
      </c>
      <c r="P992" s="33" t="s">
        <v>1612</v>
      </c>
      <c r="Q992" s="35" t="s">
        <v>2044</v>
      </c>
      <c r="R992" s="49">
        <f t="shared" si="261"/>
        <v>1371174.88</v>
      </c>
      <c r="S992" s="48">
        <v>21</v>
      </c>
      <c r="T992" s="48">
        <v>37.900000000000006</v>
      </c>
      <c r="U992" s="48" t="s">
        <v>2044</v>
      </c>
      <c r="V992" s="48" t="s">
        <v>2044</v>
      </c>
      <c r="W992" s="49" t="s">
        <v>1740</v>
      </c>
    </row>
    <row r="993" spans="1:23" ht="13.8">
      <c r="A993" s="32" t="s">
        <v>87</v>
      </c>
      <c r="B993" s="30">
        <v>100232</v>
      </c>
      <c r="C993" s="33" t="s">
        <v>136</v>
      </c>
      <c r="D993" s="40" t="s">
        <v>2047</v>
      </c>
      <c r="E993" s="33" t="s">
        <v>169</v>
      </c>
      <c r="F993" s="41">
        <v>575000</v>
      </c>
      <c r="G993" s="41">
        <v>575000</v>
      </c>
      <c r="H993" s="41">
        <v>73724.96</v>
      </c>
      <c r="I993" s="41">
        <v>73724.96</v>
      </c>
      <c r="J993" s="41">
        <v>73724.96</v>
      </c>
      <c r="K993" s="34" t="s">
        <v>189</v>
      </c>
      <c r="L993" s="30" t="s">
        <v>30</v>
      </c>
      <c r="M993" s="52" t="s">
        <v>931</v>
      </c>
      <c r="N993" s="55" t="s">
        <v>2803</v>
      </c>
      <c r="O993" s="33" t="s">
        <v>30</v>
      </c>
      <c r="P993" s="33" t="s">
        <v>1613</v>
      </c>
      <c r="Q993" s="35" t="s">
        <v>2044</v>
      </c>
      <c r="R993" s="49">
        <f t="shared" si="261"/>
        <v>1371174.88</v>
      </c>
      <c r="S993" s="48">
        <v>0</v>
      </c>
      <c r="T993" s="48">
        <v>0</v>
      </c>
      <c r="U993" s="48" t="s">
        <v>2044</v>
      </c>
      <c r="V993" s="48" t="s">
        <v>2044</v>
      </c>
      <c r="W993" s="49" t="s">
        <v>1740</v>
      </c>
    </row>
    <row r="994" spans="1:23" ht="13.8">
      <c r="A994" s="32" t="s">
        <v>86</v>
      </c>
      <c r="B994" s="30">
        <v>100232</v>
      </c>
      <c r="C994" s="33" t="s">
        <v>136</v>
      </c>
      <c r="D994" s="40" t="s">
        <v>2047</v>
      </c>
      <c r="E994" s="33" t="s">
        <v>169</v>
      </c>
      <c r="F994" s="41">
        <f aca="true" t="shared" si="278" ref="F994:I994">F995+F996+F997</f>
        <v>0</v>
      </c>
      <c r="G994" s="41">
        <f>G995+G996+G997</f>
        <v>8261220.509999999</v>
      </c>
      <c r="H994" s="41">
        <f t="shared" si="278"/>
        <v>4155655.98</v>
      </c>
      <c r="I994" s="41">
        <f t="shared" si="278"/>
        <v>4155655.98</v>
      </c>
      <c r="J994" s="41">
        <f>J995+J996+J997</f>
        <v>4155655.98</v>
      </c>
      <c r="K994" s="34" t="s">
        <v>189</v>
      </c>
      <c r="L994" s="30" t="s">
        <v>190</v>
      </c>
      <c r="M994" s="52" t="s">
        <v>932</v>
      </c>
      <c r="N994" s="55" t="s">
        <v>2804</v>
      </c>
      <c r="O994" s="33" t="s">
        <v>190</v>
      </c>
      <c r="P994" s="33" t="s">
        <v>1614</v>
      </c>
      <c r="Q994" s="35" t="s">
        <v>2044</v>
      </c>
      <c r="R994" s="49">
        <f t="shared" si="261"/>
        <v>20728188.45</v>
      </c>
      <c r="S994" s="48">
        <v>21</v>
      </c>
      <c r="T994" s="48">
        <v>22.72</v>
      </c>
      <c r="U994" s="48" t="s">
        <v>2044</v>
      </c>
      <c r="V994" s="48" t="s">
        <v>2044</v>
      </c>
      <c r="W994" s="49" t="s">
        <v>1740</v>
      </c>
    </row>
    <row r="995" spans="1:23" ht="13.8">
      <c r="A995" s="32" t="s">
        <v>86</v>
      </c>
      <c r="B995" s="30">
        <v>100232</v>
      </c>
      <c r="C995" s="33" t="s">
        <v>136</v>
      </c>
      <c r="D995" s="40" t="s">
        <v>2047</v>
      </c>
      <c r="E995" s="33" t="s">
        <v>169</v>
      </c>
      <c r="F995" s="41">
        <v>0</v>
      </c>
      <c r="G995" s="41">
        <v>0</v>
      </c>
      <c r="H995" s="41">
        <v>0</v>
      </c>
      <c r="I995" s="41">
        <v>0</v>
      </c>
      <c r="J995" s="41">
        <v>0</v>
      </c>
      <c r="K995" s="34" t="s">
        <v>189</v>
      </c>
      <c r="L995" s="30" t="s">
        <v>30</v>
      </c>
      <c r="M995" s="52" t="s">
        <v>933</v>
      </c>
      <c r="N995" s="55" t="s">
        <v>2805</v>
      </c>
      <c r="O995" s="33" t="s">
        <v>30</v>
      </c>
      <c r="P995" s="33" t="s">
        <v>1615</v>
      </c>
      <c r="Q995" s="35" t="s">
        <v>2044</v>
      </c>
      <c r="R995" s="49">
        <f t="shared" si="261"/>
        <v>0</v>
      </c>
      <c r="S995" s="48">
        <v>0</v>
      </c>
      <c r="T995" s="48">
        <v>0</v>
      </c>
      <c r="U995" s="48" t="s">
        <v>2044</v>
      </c>
      <c r="V995" s="48" t="s">
        <v>2044</v>
      </c>
      <c r="W995" s="49" t="s">
        <v>1740</v>
      </c>
    </row>
    <row r="996" spans="1:23" ht="13.8">
      <c r="A996" s="32" t="s">
        <v>86</v>
      </c>
      <c r="B996" s="30">
        <v>100232</v>
      </c>
      <c r="C996" s="33" t="s">
        <v>136</v>
      </c>
      <c r="D996" s="40" t="s">
        <v>2047</v>
      </c>
      <c r="E996" s="33" t="s">
        <v>163</v>
      </c>
      <c r="F996" s="41">
        <v>0</v>
      </c>
      <c r="G996" s="41">
        <v>128655.81</v>
      </c>
      <c r="H996" s="41">
        <v>122139.6</v>
      </c>
      <c r="I996" s="41">
        <v>122139.6</v>
      </c>
      <c r="J996" s="41">
        <v>122139.6</v>
      </c>
      <c r="K996" s="34" t="s">
        <v>189</v>
      </c>
      <c r="L996" s="30" t="s">
        <v>30</v>
      </c>
      <c r="M996" s="52" t="s">
        <v>934</v>
      </c>
      <c r="N996" s="55" t="s">
        <v>2806</v>
      </c>
      <c r="O996" s="33" t="s">
        <v>30</v>
      </c>
      <c r="P996" s="33" t="s">
        <v>1616</v>
      </c>
      <c r="Q996" s="35" t="s">
        <v>2044</v>
      </c>
      <c r="R996" s="49">
        <f t="shared" si="261"/>
        <v>495074.61</v>
      </c>
      <c r="S996" s="48">
        <v>0</v>
      </c>
      <c r="T996" s="48">
        <v>0</v>
      </c>
      <c r="U996" s="48" t="s">
        <v>2044</v>
      </c>
      <c r="V996" s="48" t="s">
        <v>2044</v>
      </c>
      <c r="W996" s="49" t="s">
        <v>1740</v>
      </c>
    </row>
    <row r="997" spans="1:23" ht="13.8">
      <c r="A997" s="32" t="s">
        <v>86</v>
      </c>
      <c r="B997" s="30">
        <v>100232</v>
      </c>
      <c r="C997" s="33" t="s">
        <v>136</v>
      </c>
      <c r="D997" s="40" t="s">
        <v>2047</v>
      </c>
      <c r="E997" s="33" t="s">
        <v>144</v>
      </c>
      <c r="F997" s="41">
        <v>0</v>
      </c>
      <c r="G997" s="41">
        <v>8132564.699999999</v>
      </c>
      <c r="H997" s="41">
        <v>4033516.38</v>
      </c>
      <c r="I997" s="41">
        <v>4033516.38</v>
      </c>
      <c r="J997" s="41">
        <v>4033516.38</v>
      </c>
      <c r="K997" s="34" t="s">
        <v>189</v>
      </c>
      <c r="L997" s="30" t="s">
        <v>30</v>
      </c>
      <c r="M997" s="52" t="s">
        <v>935</v>
      </c>
      <c r="N997" s="55" t="s">
        <v>2807</v>
      </c>
      <c r="O997" s="33" t="s">
        <v>30</v>
      </c>
      <c r="P997" s="33" t="s">
        <v>1617</v>
      </c>
      <c r="Q997" s="35" t="s">
        <v>2044</v>
      </c>
      <c r="R997" s="49">
        <f t="shared" si="261"/>
        <v>20233113.839999996</v>
      </c>
      <c r="S997" s="48">
        <v>0</v>
      </c>
      <c r="T997" s="48">
        <v>0</v>
      </c>
      <c r="U997" s="48" t="s">
        <v>2044</v>
      </c>
      <c r="V997" s="48" t="s">
        <v>2044</v>
      </c>
      <c r="W997" s="49" t="s">
        <v>1742</v>
      </c>
    </row>
    <row r="998" spans="1:23" ht="13.8">
      <c r="A998" s="32" t="s">
        <v>86</v>
      </c>
      <c r="B998" s="30">
        <v>100232</v>
      </c>
      <c r="C998" s="33" t="s">
        <v>136</v>
      </c>
      <c r="D998" s="40" t="s">
        <v>2047</v>
      </c>
      <c r="E998" s="33" t="s">
        <v>169</v>
      </c>
      <c r="F998" s="41">
        <f>F1000</f>
        <v>0</v>
      </c>
      <c r="G998" s="41">
        <f>G1000</f>
        <v>1200000</v>
      </c>
      <c r="H998" s="41">
        <f aca="true" t="shared" si="279" ref="H998:J998">H1000</f>
        <v>0</v>
      </c>
      <c r="I998" s="41">
        <f t="shared" si="279"/>
        <v>0</v>
      </c>
      <c r="J998" s="41">
        <f t="shared" si="279"/>
        <v>0</v>
      </c>
      <c r="K998" s="34" t="s">
        <v>189</v>
      </c>
      <c r="L998" s="30" t="s">
        <v>190</v>
      </c>
      <c r="M998" s="52" t="s">
        <v>936</v>
      </c>
      <c r="N998" s="55" t="s">
        <v>2808</v>
      </c>
      <c r="O998" s="33" t="s">
        <v>190</v>
      </c>
      <c r="P998" s="33" t="s">
        <v>1614</v>
      </c>
      <c r="Q998" s="35" t="s">
        <v>2044</v>
      </c>
      <c r="R998" s="49">
        <f t="shared" si="261"/>
        <v>1200000</v>
      </c>
      <c r="S998" s="48">
        <v>21</v>
      </c>
      <c r="T998" s="48">
        <v>17.48</v>
      </c>
      <c r="U998" s="48" t="s">
        <v>2044</v>
      </c>
      <c r="V998" s="48" t="s">
        <v>2044</v>
      </c>
      <c r="W998" s="49" t="s">
        <v>1740</v>
      </c>
    </row>
    <row r="999" spans="1:23" ht="13.8">
      <c r="A999" s="32" t="s">
        <v>86</v>
      </c>
      <c r="B999" s="30">
        <v>100232</v>
      </c>
      <c r="C999" s="33" t="s">
        <v>136</v>
      </c>
      <c r="D999" s="40" t="s">
        <v>2047</v>
      </c>
      <c r="E999" s="33" t="s">
        <v>169</v>
      </c>
      <c r="F999" s="41">
        <v>0</v>
      </c>
      <c r="G999" s="41">
        <v>0</v>
      </c>
      <c r="H999" s="41">
        <v>0</v>
      </c>
      <c r="I999" s="41">
        <v>0</v>
      </c>
      <c r="J999" s="41">
        <v>0</v>
      </c>
      <c r="K999" s="34" t="s">
        <v>189</v>
      </c>
      <c r="L999" s="30" t="s">
        <v>30</v>
      </c>
      <c r="M999" s="52" t="s">
        <v>1847</v>
      </c>
      <c r="N999" s="55" t="s">
        <v>2809</v>
      </c>
      <c r="O999" s="33" t="s">
        <v>30</v>
      </c>
      <c r="P999" s="33" t="s">
        <v>1618</v>
      </c>
      <c r="Q999" s="35" t="s">
        <v>2044</v>
      </c>
      <c r="R999" s="49">
        <f t="shared" si="261"/>
        <v>0</v>
      </c>
      <c r="S999" s="48">
        <v>0</v>
      </c>
      <c r="T999" s="48">
        <v>0</v>
      </c>
      <c r="U999" s="48" t="s">
        <v>2044</v>
      </c>
      <c r="V999" s="48" t="s">
        <v>2044</v>
      </c>
      <c r="W999" s="49" t="s">
        <v>1740</v>
      </c>
    </row>
    <row r="1000" spans="1:23" ht="13.8">
      <c r="A1000" s="32" t="s">
        <v>87</v>
      </c>
      <c r="B1000" s="30">
        <v>100232</v>
      </c>
      <c r="C1000" s="33" t="s">
        <v>136</v>
      </c>
      <c r="D1000" s="40" t="s">
        <v>2047</v>
      </c>
      <c r="E1000" s="33" t="s">
        <v>169</v>
      </c>
      <c r="F1000" s="41">
        <v>0</v>
      </c>
      <c r="G1000" s="41">
        <v>1200000</v>
      </c>
      <c r="H1000" s="41">
        <v>0</v>
      </c>
      <c r="I1000" s="41">
        <v>0</v>
      </c>
      <c r="J1000" s="41">
        <v>0</v>
      </c>
      <c r="K1000" s="34" t="s">
        <v>189</v>
      </c>
      <c r="L1000" s="30" t="s">
        <v>30</v>
      </c>
      <c r="M1000" s="52" t="s">
        <v>1848</v>
      </c>
      <c r="N1000" s="55" t="s">
        <v>2810</v>
      </c>
      <c r="O1000" s="33" t="s">
        <v>30</v>
      </c>
      <c r="P1000" s="33" t="s">
        <v>2004</v>
      </c>
      <c r="Q1000" s="35" t="s">
        <v>2044</v>
      </c>
      <c r="R1000" s="49">
        <f t="shared" si="261"/>
        <v>1200000</v>
      </c>
      <c r="S1000" s="48">
        <v>0</v>
      </c>
      <c r="T1000" s="48">
        <v>0</v>
      </c>
      <c r="U1000" s="48" t="s">
        <v>2044</v>
      </c>
      <c r="V1000" s="48" t="s">
        <v>2044</v>
      </c>
      <c r="W1000" s="49" t="s">
        <v>1740</v>
      </c>
    </row>
    <row r="1001" spans="1:23" ht="13.8">
      <c r="A1001" s="32" t="s">
        <v>86</v>
      </c>
      <c r="B1001" s="30">
        <v>100232</v>
      </c>
      <c r="C1001" s="33" t="s">
        <v>136</v>
      </c>
      <c r="D1001" s="40" t="s">
        <v>2047</v>
      </c>
      <c r="E1001" s="33" t="s">
        <v>169</v>
      </c>
      <c r="F1001" s="41">
        <f>F1002</f>
        <v>277492</v>
      </c>
      <c r="G1001" s="41">
        <f aca="true" t="shared" si="280" ref="G1001:J1001">G1002</f>
        <v>277492</v>
      </c>
      <c r="H1001" s="41">
        <f t="shared" si="280"/>
        <v>0</v>
      </c>
      <c r="I1001" s="41">
        <f t="shared" si="280"/>
        <v>0</v>
      </c>
      <c r="J1001" s="41">
        <f t="shared" si="280"/>
        <v>0</v>
      </c>
      <c r="K1001" s="34" t="s">
        <v>189</v>
      </c>
      <c r="L1001" s="30" t="s">
        <v>190</v>
      </c>
      <c r="M1001" s="52" t="s">
        <v>937</v>
      </c>
      <c r="N1001" s="55" t="s">
        <v>2811</v>
      </c>
      <c r="O1001" s="33" t="s">
        <v>190</v>
      </c>
      <c r="P1001" s="33" t="s">
        <v>1619</v>
      </c>
      <c r="Q1001" s="35" t="s">
        <v>2044</v>
      </c>
      <c r="R1001" s="49">
        <f t="shared" si="261"/>
        <v>554984</v>
      </c>
      <c r="S1001" s="48">
        <v>33</v>
      </c>
      <c r="T1001" s="48">
        <v>27.5</v>
      </c>
      <c r="U1001" s="48" t="s">
        <v>2044</v>
      </c>
      <c r="V1001" s="48" t="s">
        <v>2044</v>
      </c>
      <c r="W1001" s="49" t="s">
        <v>1740</v>
      </c>
    </row>
    <row r="1002" spans="1:23" ht="13.8">
      <c r="A1002" s="32" t="s">
        <v>87</v>
      </c>
      <c r="B1002" s="30">
        <v>100232</v>
      </c>
      <c r="C1002" s="33" t="s">
        <v>136</v>
      </c>
      <c r="D1002" s="40" t="s">
        <v>2047</v>
      </c>
      <c r="E1002" s="33" t="s">
        <v>169</v>
      </c>
      <c r="F1002" s="41">
        <v>277492</v>
      </c>
      <c r="G1002" s="41">
        <v>277492</v>
      </c>
      <c r="H1002" s="41">
        <v>0</v>
      </c>
      <c r="I1002" s="41">
        <v>0</v>
      </c>
      <c r="J1002" s="41">
        <v>0</v>
      </c>
      <c r="K1002" s="34" t="s">
        <v>189</v>
      </c>
      <c r="L1002" s="30" t="s">
        <v>30</v>
      </c>
      <c r="M1002" s="52" t="s">
        <v>938</v>
      </c>
      <c r="N1002" s="55" t="s">
        <v>2812</v>
      </c>
      <c r="O1002" s="33" t="s">
        <v>30</v>
      </c>
      <c r="P1002" s="33" t="s">
        <v>1620</v>
      </c>
      <c r="Q1002" s="35" t="s">
        <v>2044</v>
      </c>
      <c r="R1002" s="49">
        <f t="shared" si="261"/>
        <v>554984</v>
      </c>
      <c r="S1002" s="48">
        <v>100</v>
      </c>
      <c r="T1002" s="48">
        <v>100</v>
      </c>
      <c r="U1002" s="48" t="s">
        <v>2044</v>
      </c>
      <c r="V1002" s="48" t="s">
        <v>2044</v>
      </c>
      <c r="W1002" s="49" t="s">
        <v>1740</v>
      </c>
    </row>
    <row r="1003" spans="1:23" ht="13.8">
      <c r="A1003" s="32" t="s">
        <v>86</v>
      </c>
      <c r="B1003" s="30">
        <v>100232</v>
      </c>
      <c r="C1003" s="33" t="s">
        <v>136</v>
      </c>
      <c r="D1003" s="40" t="s">
        <v>2047</v>
      </c>
      <c r="E1003" s="33" t="s">
        <v>169</v>
      </c>
      <c r="F1003" s="41">
        <f>F1004</f>
        <v>300000</v>
      </c>
      <c r="G1003" s="41">
        <f aca="true" t="shared" si="281" ref="G1003:J1003">G1004</f>
        <v>300000</v>
      </c>
      <c r="H1003" s="41">
        <f t="shared" si="281"/>
        <v>0</v>
      </c>
      <c r="I1003" s="41">
        <f t="shared" si="281"/>
        <v>0</v>
      </c>
      <c r="J1003" s="41">
        <f t="shared" si="281"/>
        <v>0</v>
      </c>
      <c r="K1003" s="34" t="s">
        <v>189</v>
      </c>
      <c r="L1003" s="30" t="s">
        <v>190</v>
      </c>
      <c r="M1003" s="52" t="s">
        <v>939</v>
      </c>
      <c r="N1003" s="55" t="s">
        <v>2813</v>
      </c>
      <c r="O1003" s="33" t="s">
        <v>190</v>
      </c>
      <c r="P1003" s="33" t="s">
        <v>1621</v>
      </c>
      <c r="Q1003" s="35" t="s">
        <v>2044</v>
      </c>
      <c r="R1003" s="49">
        <f t="shared" si="261"/>
        <v>600000</v>
      </c>
      <c r="S1003" s="48">
        <v>21</v>
      </c>
      <c r="T1003" s="48">
        <v>25.48</v>
      </c>
      <c r="U1003" s="48" t="s">
        <v>2044</v>
      </c>
      <c r="V1003" s="48" t="s">
        <v>2044</v>
      </c>
      <c r="W1003" s="49" t="s">
        <v>1740</v>
      </c>
    </row>
    <row r="1004" spans="1:23" ht="13.8">
      <c r="A1004" s="32" t="s">
        <v>87</v>
      </c>
      <c r="B1004" s="30">
        <v>100232</v>
      </c>
      <c r="C1004" s="33" t="s">
        <v>136</v>
      </c>
      <c r="D1004" s="40" t="s">
        <v>2047</v>
      </c>
      <c r="E1004" s="33" t="s">
        <v>169</v>
      </c>
      <c r="F1004" s="41">
        <v>300000</v>
      </c>
      <c r="G1004" s="41">
        <v>300000</v>
      </c>
      <c r="H1004" s="41">
        <v>0</v>
      </c>
      <c r="I1004" s="41">
        <v>0</v>
      </c>
      <c r="J1004" s="41">
        <v>0</v>
      </c>
      <c r="K1004" s="34" t="s">
        <v>189</v>
      </c>
      <c r="L1004" s="30" t="s">
        <v>30</v>
      </c>
      <c r="M1004" s="52" t="s">
        <v>940</v>
      </c>
      <c r="N1004" s="55" t="s">
        <v>2814</v>
      </c>
      <c r="O1004" s="33" t="s">
        <v>30</v>
      </c>
      <c r="P1004" s="33" t="s">
        <v>1622</v>
      </c>
      <c r="Q1004" s="35" t="s">
        <v>2044</v>
      </c>
      <c r="R1004" s="49">
        <f t="shared" si="261"/>
        <v>600000</v>
      </c>
      <c r="S1004" s="48">
        <v>0</v>
      </c>
      <c r="T1004" s="48">
        <v>0</v>
      </c>
      <c r="U1004" s="48" t="s">
        <v>2044</v>
      </c>
      <c r="V1004" s="48" t="s">
        <v>2044</v>
      </c>
      <c r="W1004" s="49" t="s">
        <v>1740</v>
      </c>
    </row>
    <row r="1005" spans="1:23" ht="13.8">
      <c r="A1005" s="32" t="s">
        <v>86</v>
      </c>
      <c r="B1005" s="30">
        <v>100232</v>
      </c>
      <c r="C1005" s="33" t="s">
        <v>136</v>
      </c>
      <c r="D1005" s="40" t="s">
        <v>2047</v>
      </c>
      <c r="E1005" s="33" t="s">
        <v>169</v>
      </c>
      <c r="F1005" s="41">
        <f>F1006+F1007</f>
        <v>100000</v>
      </c>
      <c r="G1005" s="41">
        <f aca="true" t="shared" si="282" ref="G1005:J1005">G1006+G1007</f>
        <v>1917582.3900000001</v>
      </c>
      <c r="H1005" s="41">
        <f t="shared" si="282"/>
        <v>222928</v>
      </c>
      <c r="I1005" s="41">
        <f t="shared" si="282"/>
        <v>222928</v>
      </c>
      <c r="J1005" s="41">
        <f t="shared" si="282"/>
        <v>222928</v>
      </c>
      <c r="K1005" s="34" t="s">
        <v>189</v>
      </c>
      <c r="L1005" s="30" t="s">
        <v>190</v>
      </c>
      <c r="M1005" s="52" t="s">
        <v>941</v>
      </c>
      <c r="N1005" s="55" t="s">
        <v>2815</v>
      </c>
      <c r="O1005" s="33" t="s">
        <v>190</v>
      </c>
      <c r="P1005" s="33" t="s">
        <v>1623</v>
      </c>
      <c r="Q1005" s="35" t="s">
        <v>2044</v>
      </c>
      <c r="R1005" s="49">
        <f t="shared" si="261"/>
        <v>2686366.39</v>
      </c>
      <c r="S1005" s="48">
        <v>0</v>
      </c>
      <c r="T1005" s="48">
        <v>0</v>
      </c>
      <c r="U1005" s="48" t="s">
        <v>2044</v>
      </c>
      <c r="V1005" s="48" t="s">
        <v>2044</v>
      </c>
      <c r="W1005" s="49" t="s">
        <v>1740</v>
      </c>
    </row>
    <row r="1006" spans="1:23" ht="13.8">
      <c r="A1006" s="32" t="s">
        <v>87</v>
      </c>
      <c r="B1006" s="30">
        <v>100232</v>
      </c>
      <c r="C1006" s="33" t="s">
        <v>136</v>
      </c>
      <c r="D1006" s="40" t="s">
        <v>2047</v>
      </c>
      <c r="E1006" s="33" t="s">
        <v>169</v>
      </c>
      <c r="F1006" s="41">
        <v>100000</v>
      </c>
      <c r="G1006" s="41">
        <v>100000</v>
      </c>
      <c r="H1006" s="41">
        <v>5916</v>
      </c>
      <c r="I1006" s="41">
        <v>5916</v>
      </c>
      <c r="J1006" s="41">
        <v>5916</v>
      </c>
      <c r="K1006" s="34" t="s">
        <v>189</v>
      </c>
      <c r="L1006" s="30" t="s">
        <v>30</v>
      </c>
      <c r="M1006" s="52" t="s">
        <v>942</v>
      </c>
      <c r="N1006" s="55" t="s">
        <v>2816</v>
      </c>
      <c r="O1006" s="33" t="s">
        <v>30</v>
      </c>
      <c r="P1006" s="33" t="s">
        <v>2005</v>
      </c>
      <c r="Q1006" s="35" t="s">
        <v>2044</v>
      </c>
      <c r="R1006" s="49">
        <f t="shared" si="261"/>
        <v>217748</v>
      </c>
      <c r="S1006" s="48">
        <v>0</v>
      </c>
      <c r="T1006" s="48">
        <v>0</v>
      </c>
      <c r="U1006" s="48" t="s">
        <v>2044</v>
      </c>
      <c r="V1006" s="48" t="s">
        <v>2044</v>
      </c>
      <c r="W1006" s="49" t="s">
        <v>1740</v>
      </c>
    </row>
    <row r="1007" spans="1:23" ht="13.8">
      <c r="A1007" s="32" t="s">
        <v>87</v>
      </c>
      <c r="B1007" s="30">
        <v>100232</v>
      </c>
      <c r="C1007" s="33" t="s">
        <v>136</v>
      </c>
      <c r="D1007" s="40" t="s">
        <v>2047</v>
      </c>
      <c r="E1007" s="33" t="s">
        <v>164</v>
      </c>
      <c r="F1007" s="41">
        <v>0</v>
      </c>
      <c r="G1007" s="41">
        <v>1817582.3900000001</v>
      </c>
      <c r="H1007" s="41">
        <v>217012</v>
      </c>
      <c r="I1007" s="41">
        <v>217012</v>
      </c>
      <c r="J1007" s="41">
        <v>217012</v>
      </c>
      <c r="K1007" s="34" t="s">
        <v>189</v>
      </c>
      <c r="L1007" s="30" t="s">
        <v>30</v>
      </c>
      <c r="M1007" s="52" t="s">
        <v>943</v>
      </c>
      <c r="N1007" s="55" t="s">
        <v>2817</v>
      </c>
      <c r="O1007" s="33" t="s">
        <v>30</v>
      </c>
      <c r="P1007" s="33" t="s">
        <v>2006</v>
      </c>
      <c r="Q1007" s="35" t="s">
        <v>2044</v>
      </c>
      <c r="R1007" s="49">
        <f t="shared" si="261"/>
        <v>2468618.39</v>
      </c>
      <c r="S1007" s="48">
        <v>100</v>
      </c>
      <c r="T1007" s="48">
        <v>100</v>
      </c>
      <c r="U1007" s="48" t="s">
        <v>2044</v>
      </c>
      <c r="V1007" s="48" t="s">
        <v>2044</v>
      </c>
      <c r="W1007" s="49" t="s">
        <v>1740</v>
      </c>
    </row>
    <row r="1008" spans="1:23" ht="13.8">
      <c r="A1008" s="32" t="s">
        <v>86</v>
      </c>
      <c r="B1008" s="30">
        <v>100232</v>
      </c>
      <c r="C1008" s="33" t="s">
        <v>136</v>
      </c>
      <c r="D1008" s="40" t="s">
        <v>2047</v>
      </c>
      <c r="E1008" s="33" t="s">
        <v>169</v>
      </c>
      <c r="F1008" s="41">
        <f>F1009</f>
        <v>840000</v>
      </c>
      <c r="G1008" s="41">
        <f aca="true" t="shared" si="283" ref="G1008:J1008">G1009</f>
        <v>840000</v>
      </c>
      <c r="H1008" s="41">
        <f t="shared" si="283"/>
        <v>0</v>
      </c>
      <c r="I1008" s="41">
        <f t="shared" si="283"/>
        <v>0</v>
      </c>
      <c r="J1008" s="41">
        <f t="shared" si="283"/>
        <v>0</v>
      </c>
      <c r="K1008" s="34" t="s">
        <v>189</v>
      </c>
      <c r="L1008" s="30" t="s">
        <v>190</v>
      </c>
      <c r="M1008" s="52" t="s">
        <v>944</v>
      </c>
      <c r="N1008" s="55" t="s">
        <v>2818</v>
      </c>
      <c r="O1008" s="33" t="s">
        <v>190</v>
      </c>
      <c r="P1008" s="33" t="s">
        <v>1624</v>
      </c>
      <c r="Q1008" s="35" t="s">
        <v>2044</v>
      </c>
      <c r="R1008" s="49">
        <f t="shared" si="261"/>
        <v>1680000</v>
      </c>
      <c r="S1008" s="48">
        <v>9</v>
      </c>
      <c r="T1008" s="48">
        <v>10.2</v>
      </c>
      <c r="U1008" s="48" t="s">
        <v>2044</v>
      </c>
      <c r="V1008" s="48" t="s">
        <v>2044</v>
      </c>
      <c r="W1008" s="49" t="s">
        <v>1740</v>
      </c>
    </row>
    <row r="1009" spans="1:23" ht="13.8">
      <c r="A1009" s="32" t="s">
        <v>87</v>
      </c>
      <c r="B1009" s="30">
        <v>100232</v>
      </c>
      <c r="C1009" s="33" t="s">
        <v>136</v>
      </c>
      <c r="D1009" s="40" t="s">
        <v>2047</v>
      </c>
      <c r="E1009" s="33" t="s">
        <v>169</v>
      </c>
      <c r="F1009" s="41">
        <v>840000</v>
      </c>
      <c r="G1009" s="41">
        <v>840000</v>
      </c>
      <c r="H1009" s="41">
        <v>0</v>
      </c>
      <c r="I1009" s="41">
        <v>0</v>
      </c>
      <c r="J1009" s="41">
        <v>0</v>
      </c>
      <c r="K1009" s="34" t="s">
        <v>189</v>
      </c>
      <c r="L1009" s="30" t="s">
        <v>30</v>
      </c>
      <c r="M1009" s="52" t="s">
        <v>945</v>
      </c>
      <c r="N1009" s="55" t="s">
        <v>2819</v>
      </c>
      <c r="O1009" s="33" t="s">
        <v>30</v>
      </c>
      <c r="P1009" s="33" t="s">
        <v>1625</v>
      </c>
      <c r="Q1009" s="35" t="s">
        <v>2044</v>
      </c>
      <c r="R1009" s="49">
        <f t="shared" si="261"/>
        <v>1680000</v>
      </c>
      <c r="S1009" s="48">
        <v>0</v>
      </c>
      <c r="T1009" s="48">
        <v>0</v>
      </c>
      <c r="U1009" s="48" t="s">
        <v>2044</v>
      </c>
      <c r="V1009" s="48" t="s">
        <v>2044</v>
      </c>
      <c r="W1009" s="49" t="s">
        <v>1740</v>
      </c>
    </row>
    <row r="1010" spans="1:23" ht="13.8">
      <c r="A1010" s="32" t="s">
        <v>86</v>
      </c>
      <c r="B1010" s="30">
        <v>100233</v>
      </c>
      <c r="C1010" s="33" t="s">
        <v>137</v>
      </c>
      <c r="D1010" s="40" t="s">
        <v>2047</v>
      </c>
      <c r="E1010" s="33" t="s">
        <v>181</v>
      </c>
      <c r="F1010" s="41">
        <f>F1011</f>
        <v>7486708.67</v>
      </c>
      <c r="G1010" s="41">
        <f>G1011</f>
        <v>17536293.57</v>
      </c>
      <c r="H1010" s="41">
        <f aca="true" t="shared" si="284" ref="H1010:J1010">H1011</f>
        <v>10121570.35</v>
      </c>
      <c r="I1010" s="41">
        <f t="shared" si="284"/>
        <v>10121570.35</v>
      </c>
      <c r="J1010" s="41">
        <f t="shared" si="284"/>
        <v>10121570.35</v>
      </c>
      <c r="K1010" s="34" t="s">
        <v>189</v>
      </c>
      <c r="L1010" s="30" t="s">
        <v>27</v>
      </c>
      <c r="M1010" s="52" t="s">
        <v>946</v>
      </c>
      <c r="N1010" s="55" t="s">
        <v>946</v>
      </c>
      <c r="O1010" s="33" t="s">
        <v>27</v>
      </c>
      <c r="P1010" s="33" t="s">
        <v>1626</v>
      </c>
      <c r="Q1010" s="35" t="s">
        <v>2044</v>
      </c>
      <c r="R1010" s="47">
        <v>0</v>
      </c>
      <c r="S1010" s="48">
        <v>0</v>
      </c>
      <c r="T1010" s="48">
        <v>0</v>
      </c>
      <c r="U1010" s="48" t="s">
        <v>2044</v>
      </c>
      <c r="V1010" s="48" t="s">
        <v>2044</v>
      </c>
      <c r="W1010" s="49" t="s">
        <v>1740</v>
      </c>
    </row>
    <row r="1011" spans="1:23" ht="13.8">
      <c r="A1011" s="32" t="s">
        <v>86</v>
      </c>
      <c r="B1011" s="30">
        <v>100233</v>
      </c>
      <c r="C1011" s="33" t="s">
        <v>137</v>
      </c>
      <c r="D1011" s="40" t="s">
        <v>2047</v>
      </c>
      <c r="E1011" s="33" t="s">
        <v>181</v>
      </c>
      <c r="F1011" s="41">
        <v>7486708.67</v>
      </c>
      <c r="G1011" s="41">
        <v>17536293.57</v>
      </c>
      <c r="H1011" s="41">
        <v>10121570.35</v>
      </c>
      <c r="I1011" s="41">
        <v>10121570.35</v>
      </c>
      <c r="J1011" s="41">
        <v>10121570.35</v>
      </c>
      <c r="K1011" s="34" t="s">
        <v>189</v>
      </c>
      <c r="L1011" s="30" t="s">
        <v>191</v>
      </c>
      <c r="M1011" s="52" t="s">
        <v>946</v>
      </c>
      <c r="N1011" s="55" t="s">
        <v>946</v>
      </c>
      <c r="O1011" s="33" t="s">
        <v>191</v>
      </c>
      <c r="P1011" s="33" t="s">
        <v>1626</v>
      </c>
      <c r="Q1011" s="35" t="s">
        <v>2044</v>
      </c>
      <c r="R1011" s="47">
        <v>0</v>
      </c>
      <c r="S1011" s="48">
        <v>0</v>
      </c>
      <c r="T1011" s="48">
        <v>0</v>
      </c>
      <c r="U1011" s="48" t="s">
        <v>2044</v>
      </c>
      <c r="V1011" s="48" t="s">
        <v>2044</v>
      </c>
      <c r="W1011" s="49" t="s">
        <v>1740</v>
      </c>
    </row>
    <row r="1012" spans="1:23" ht="13.8">
      <c r="A1012" s="32" t="s">
        <v>86</v>
      </c>
      <c r="B1012" s="30">
        <v>100233</v>
      </c>
      <c r="C1012" s="33" t="s">
        <v>137</v>
      </c>
      <c r="D1012" s="40" t="s">
        <v>2047</v>
      </c>
      <c r="E1012" s="33" t="s">
        <v>181</v>
      </c>
      <c r="F1012" s="41">
        <f>F1013+F1014+F1015</f>
        <v>2000000</v>
      </c>
      <c r="G1012" s="41">
        <f aca="true" t="shared" si="285" ref="G1012:J1012">G1013+G1014+G1015</f>
        <v>4989694.92</v>
      </c>
      <c r="H1012" s="41">
        <f t="shared" si="285"/>
        <v>2814434.0799999996</v>
      </c>
      <c r="I1012" s="41">
        <f t="shared" si="285"/>
        <v>2814434.0799999996</v>
      </c>
      <c r="J1012" s="41">
        <f t="shared" si="285"/>
        <v>2814434.0799999996</v>
      </c>
      <c r="K1012" s="34" t="s">
        <v>189</v>
      </c>
      <c r="L1012" s="30" t="s">
        <v>190</v>
      </c>
      <c r="M1012" s="52" t="s">
        <v>946</v>
      </c>
      <c r="N1012" s="55" t="s">
        <v>2820</v>
      </c>
      <c r="O1012" s="33" t="s">
        <v>190</v>
      </c>
      <c r="P1012" s="33" t="s">
        <v>1626</v>
      </c>
      <c r="Q1012" s="35" t="s">
        <v>2044</v>
      </c>
      <c r="R1012" s="49">
        <f t="shared" si="261"/>
        <v>15432997.16</v>
      </c>
      <c r="S1012" s="48">
        <v>1</v>
      </c>
      <c r="T1012" s="48">
        <v>0</v>
      </c>
      <c r="U1012" s="48" t="s">
        <v>2044</v>
      </c>
      <c r="V1012" s="48" t="s">
        <v>2044</v>
      </c>
      <c r="W1012" s="49" t="s">
        <v>1740</v>
      </c>
    </row>
    <row r="1013" spans="1:23" ht="13.8">
      <c r="A1013" s="32" t="s">
        <v>86</v>
      </c>
      <c r="B1013" s="30">
        <v>100233</v>
      </c>
      <c r="C1013" s="33" t="s">
        <v>137</v>
      </c>
      <c r="D1013" s="40" t="s">
        <v>2047</v>
      </c>
      <c r="E1013" s="33" t="s">
        <v>181</v>
      </c>
      <c r="F1013" s="41">
        <v>0</v>
      </c>
      <c r="G1013" s="41">
        <v>512560.73</v>
      </c>
      <c r="H1013" s="41">
        <v>447705.07</v>
      </c>
      <c r="I1013" s="41">
        <v>447705.07</v>
      </c>
      <c r="J1013" s="41">
        <v>447705.07</v>
      </c>
      <c r="K1013" s="34" t="s">
        <v>189</v>
      </c>
      <c r="L1013" s="30" t="s">
        <v>30</v>
      </c>
      <c r="M1013" s="52" t="s">
        <v>137</v>
      </c>
      <c r="N1013" s="55" t="s">
        <v>2821</v>
      </c>
      <c r="O1013" s="33" t="s">
        <v>30</v>
      </c>
      <c r="P1013" s="33" t="s">
        <v>1872</v>
      </c>
      <c r="Q1013" s="35" t="s">
        <v>2044</v>
      </c>
      <c r="R1013" s="49">
        <v>0</v>
      </c>
      <c r="S1013" s="48">
        <v>0</v>
      </c>
      <c r="T1013" s="48">
        <v>0</v>
      </c>
      <c r="U1013" s="48" t="s">
        <v>2044</v>
      </c>
      <c r="V1013" s="48" t="s">
        <v>2044</v>
      </c>
      <c r="W1013" s="49" t="s">
        <v>1740</v>
      </c>
    </row>
    <row r="1014" spans="1:23" ht="13.8">
      <c r="A1014" s="32" t="s">
        <v>86</v>
      </c>
      <c r="B1014" s="30">
        <v>100233</v>
      </c>
      <c r="C1014" s="33" t="s">
        <v>137</v>
      </c>
      <c r="D1014" s="40" t="s">
        <v>2047</v>
      </c>
      <c r="E1014" s="33" t="s">
        <v>181</v>
      </c>
      <c r="F1014" s="41">
        <v>2000000</v>
      </c>
      <c r="G1014" s="41">
        <v>2000000</v>
      </c>
      <c r="H1014" s="41">
        <v>0</v>
      </c>
      <c r="I1014" s="41">
        <v>0</v>
      </c>
      <c r="J1014" s="41">
        <v>0</v>
      </c>
      <c r="K1014" s="34" t="s">
        <v>189</v>
      </c>
      <c r="L1014" s="30" t="s">
        <v>30</v>
      </c>
      <c r="M1014" s="52" t="s">
        <v>947</v>
      </c>
      <c r="N1014" s="55" t="s">
        <v>2821</v>
      </c>
      <c r="O1014" s="33" t="s">
        <v>30</v>
      </c>
      <c r="P1014" s="33" t="s">
        <v>1627</v>
      </c>
      <c r="Q1014" s="35" t="s">
        <v>2044</v>
      </c>
      <c r="R1014" s="49">
        <f t="shared" si="261"/>
        <v>4000000</v>
      </c>
      <c r="S1014" s="48">
        <v>14.29</v>
      </c>
      <c r="T1014" s="48">
        <v>0</v>
      </c>
      <c r="U1014" s="48" t="s">
        <v>2044</v>
      </c>
      <c r="V1014" s="48" t="s">
        <v>2044</v>
      </c>
      <c r="W1014" s="49" t="s">
        <v>1740</v>
      </c>
    </row>
    <row r="1015" spans="1:23" ht="13.8">
      <c r="A1015" s="32" t="s">
        <v>86</v>
      </c>
      <c r="B1015" s="30">
        <v>100233</v>
      </c>
      <c r="C1015" s="33" t="s">
        <v>137</v>
      </c>
      <c r="D1015" s="40" t="s">
        <v>2047</v>
      </c>
      <c r="E1015" s="33" t="s">
        <v>181</v>
      </c>
      <c r="F1015" s="41">
        <v>0</v>
      </c>
      <c r="G1015" s="41">
        <v>2477134.19</v>
      </c>
      <c r="H1015" s="41">
        <v>2366729.01</v>
      </c>
      <c r="I1015" s="41">
        <v>2366729.01</v>
      </c>
      <c r="J1015" s="41">
        <v>2366729.01</v>
      </c>
      <c r="K1015" s="34" t="s">
        <v>189</v>
      </c>
      <c r="L1015" s="30" t="s">
        <v>30</v>
      </c>
      <c r="M1015" s="52" t="s">
        <v>948</v>
      </c>
      <c r="N1015" s="55" t="s">
        <v>2822</v>
      </c>
      <c r="O1015" s="33" t="s">
        <v>30</v>
      </c>
      <c r="P1015" s="33" t="s">
        <v>1628</v>
      </c>
      <c r="Q1015" s="35" t="s">
        <v>2044</v>
      </c>
      <c r="R1015" s="49">
        <f t="shared" si="261"/>
        <v>9577321.219999999</v>
      </c>
      <c r="S1015" s="48">
        <v>100</v>
      </c>
      <c r="T1015" s="48">
        <v>100</v>
      </c>
      <c r="U1015" s="48" t="s">
        <v>2044</v>
      </c>
      <c r="V1015" s="48" t="s">
        <v>2044</v>
      </c>
      <c r="W1015" s="49" t="s">
        <v>1740</v>
      </c>
    </row>
    <row r="1016" spans="1:23" ht="13.8">
      <c r="A1016" s="32" t="s">
        <v>86</v>
      </c>
      <c r="B1016" s="30">
        <v>100233</v>
      </c>
      <c r="C1016" s="33" t="s">
        <v>137</v>
      </c>
      <c r="D1016" s="40" t="s">
        <v>2047</v>
      </c>
      <c r="E1016" s="33" t="s">
        <v>181</v>
      </c>
      <c r="F1016" s="41">
        <v>0</v>
      </c>
      <c r="G1016" s="41">
        <v>0</v>
      </c>
      <c r="H1016" s="41">
        <v>0</v>
      </c>
      <c r="I1016" s="41">
        <v>0</v>
      </c>
      <c r="J1016" s="41">
        <v>0</v>
      </c>
      <c r="K1016" s="34" t="s">
        <v>189</v>
      </c>
      <c r="L1016" s="30" t="s">
        <v>190</v>
      </c>
      <c r="M1016" s="52" t="s">
        <v>949</v>
      </c>
      <c r="N1016" s="55" t="s">
        <v>2823</v>
      </c>
      <c r="O1016" s="33" t="s">
        <v>190</v>
      </c>
      <c r="P1016" s="33" t="s">
        <v>1629</v>
      </c>
      <c r="Q1016" s="35" t="s">
        <v>2044</v>
      </c>
      <c r="R1016" s="49">
        <f t="shared" si="261"/>
        <v>0</v>
      </c>
      <c r="S1016" s="48">
        <v>0</v>
      </c>
      <c r="T1016" s="48">
        <v>0</v>
      </c>
      <c r="U1016" s="48" t="s">
        <v>2044</v>
      </c>
      <c r="V1016" s="48" t="s">
        <v>2044</v>
      </c>
      <c r="W1016" s="49" t="s">
        <v>1740</v>
      </c>
    </row>
    <row r="1017" spans="1:23" ht="13.8">
      <c r="A1017" s="32" t="s">
        <v>86</v>
      </c>
      <c r="B1017" s="30">
        <v>100233</v>
      </c>
      <c r="C1017" s="33" t="s">
        <v>137</v>
      </c>
      <c r="D1017" s="40" t="s">
        <v>2047</v>
      </c>
      <c r="E1017" s="33" t="s">
        <v>181</v>
      </c>
      <c r="F1017" s="41">
        <v>0</v>
      </c>
      <c r="G1017" s="41">
        <v>0</v>
      </c>
      <c r="H1017" s="41">
        <v>0</v>
      </c>
      <c r="I1017" s="41">
        <v>0</v>
      </c>
      <c r="J1017" s="41" t="s">
        <v>2948</v>
      </c>
      <c r="K1017" s="34" t="s">
        <v>189</v>
      </c>
      <c r="L1017" s="30" t="s">
        <v>30</v>
      </c>
      <c r="M1017" s="52" t="s">
        <v>950</v>
      </c>
      <c r="N1017" s="55" t="s">
        <v>2824</v>
      </c>
      <c r="O1017" s="33" t="s">
        <v>30</v>
      </c>
      <c r="P1017" s="33" t="s">
        <v>1630</v>
      </c>
      <c r="Q1017" s="35" t="s">
        <v>2044</v>
      </c>
      <c r="R1017" s="49">
        <f t="shared" si="261"/>
        <v>0</v>
      </c>
      <c r="S1017" s="48">
        <v>34</v>
      </c>
      <c r="T1017" s="48">
        <v>0</v>
      </c>
      <c r="U1017" s="48" t="s">
        <v>2044</v>
      </c>
      <c r="V1017" s="48" t="s">
        <v>2044</v>
      </c>
      <c r="W1017" s="49" t="s">
        <v>1742</v>
      </c>
    </row>
    <row r="1018" spans="1:23" ht="13.8">
      <c r="A1018" s="32" t="s">
        <v>86</v>
      </c>
      <c r="B1018" s="30">
        <v>100233</v>
      </c>
      <c r="C1018" s="33" t="s">
        <v>137</v>
      </c>
      <c r="D1018" s="40" t="s">
        <v>2047</v>
      </c>
      <c r="E1018" s="33" t="s">
        <v>181</v>
      </c>
      <c r="F1018" s="41">
        <v>0</v>
      </c>
      <c r="G1018" s="41">
        <v>0</v>
      </c>
      <c r="H1018" s="41">
        <v>0</v>
      </c>
      <c r="I1018" s="41">
        <v>0</v>
      </c>
      <c r="J1018" s="41">
        <v>0</v>
      </c>
      <c r="K1018" s="34" t="s">
        <v>189</v>
      </c>
      <c r="L1018" s="30" t="s">
        <v>190</v>
      </c>
      <c r="M1018" s="52" t="s">
        <v>951</v>
      </c>
      <c r="N1018" s="55" t="s">
        <v>2825</v>
      </c>
      <c r="O1018" s="33" t="s">
        <v>190</v>
      </c>
      <c r="P1018" s="33" t="s">
        <v>1631</v>
      </c>
      <c r="Q1018" s="35" t="s">
        <v>2044</v>
      </c>
      <c r="R1018" s="49">
        <f t="shared" si="261"/>
        <v>0</v>
      </c>
      <c r="S1018" s="48">
        <v>34</v>
      </c>
      <c r="T1018" s="48">
        <v>0</v>
      </c>
      <c r="U1018" s="48" t="s">
        <v>2044</v>
      </c>
      <c r="V1018" s="48" t="s">
        <v>2044</v>
      </c>
      <c r="W1018" s="49" t="s">
        <v>1740</v>
      </c>
    </row>
    <row r="1019" spans="1:23" ht="13.8">
      <c r="A1019" s="32" t="s">
        <v>86</v>
      </c>
      <c r="B1019" s="30">
        <v>100233</v>
      </c>
      <c r="C1019" s="33" t="s">
        <v>137</v>
      </c>
      <c r="D1019" s="40" t="s">
        <v>2047</v>
      </c>
      <c r="E1019" s="33" t="s">
        <v>181</v>
      </c>
      <c r="F1019" s="41">
        <v>0</v>
      </c>
      <c r="G1019" s="41">
        <v>0</v>
      </c>
      <c r="H1019" s="41">
        <v>0</v>
      </c>
      <c r="I1019" s="41">
        <v>0</v>
      </c>
      <c r="J1019" s="41">
        <v>0</v>
      </c>
      <c r="K1019" s="34" t="s">
        <v>189</v>
      </c>
      <c r="L1019" s="30" t="s">
        <v>30</v>
      </c>
      <c r="M1019" s="52" t="s">
        <v>952</v>
      </c>
      <c r="N1019" s="55" t="s">
        <v>2826</v>
      </c>
      <c r="O1019" s="33" t="s">
        <v>30</v>
      </c>
      <c r="P1019" s="33" t="s">
        <v>1632</v>
      </c>
      <c r="Q1019" s="35" t="s">
        <v>2044</v>
      </c>
      <c r="R1019" s="49">
        <f t="shared" si="261"/>
        <v>0</v>
      </c>
      <c r="S1019" s="48">
        <v>34</v>
      </c>
      <c r="T1019" s="48">
        <v>0</v>
      </c>
      <c r="U1019" s="48" t="s">
        <v>2044</v>
      </c>
      <c r="V1019" s="48" t="s">
        <v>2044</v>
      </c>
      <c r="W1019" s="49" t="s">
        <v>1742</v>
      </c>
    </row>
    <row r="1020" spans="1:23" ht="13.8">
      <c r="A1020" s="32" t="s">
        <v>86</v>
      </c>
      <c r="B1020" s="30">
        <v>100233</v>
      </c>
      <c r="C1020" s="33" t="s">
        <v>137</v>
      </c>
      <c r="D1020" s="40" t="s">
        <v>2047</v>
      </c>
      <c r="E1020" s="33" t="s">
        <v>181</v>
      </c>
      <c r="F1020" s="41">
        <f>F1021</f>
        <v>240000</v>
      </c>
      <c r="G1020" s="41">
        <f aca="true" t="shared" si="286" ref="G1020:J1020">G1021</f>
        <v>240000</v>
      </c>
      <c r="H1020" s="41">
        <f t="shared" si="286"/>
        <v>240000</v>
      </c>
      <c r="I1020" s="41">
        <f t="shared" si="286"/>
        <v>240000</v>
      </c>
      <c r="J1020" s="41">
        <f t="shared" si="286"/>
        <v>240000</v>
      </c>
      <c r="K1020" s="34" t="s">
        <v>189</v>
      </c>
      <c r="L1020" s="30" t="s">
        <v>190</v>
      </c>
      <c r="M1020" s="52" t="s">
        <v>953</v>
      </c>
      <c r="N1020" s="55" t="s">
        <v>2827</v>
      </c>
      <c r="O1020" s="33" t="s">
        <v>190</v>
      </c>
      <c r="P1020" s="33" t="s">
        <v>1633</v>
      </c>
      <c r="Q1020" s="35" t="s">
        <v>2044</v>
      </c>
      <c r="R1020" s="49">
        <f t="shared" si="261"/>
        <v>1200000</v>
      </c>
      <c r="S1020" s="48">
        <v>100</v>
      </c>
      <c r="T1020" s="48">
        <v>100</v>
      </c>
      <c r="U1020" s="48" t="s">
        <v>2044</v>
      </c>
      <c r="V1020" s="48" t="s">
        <v>2044</v>
      </c>
      <c r="W1020" s="49" t="s">
        <v>1740</v>
      </c>
    </row>
    <row r="1021" spans="1:23" ht="13.8">
      <c r="A1021" s="32" t="s">
        <v>87</v>
      </c>
      <c r="B1021" s="30">
        <v>100233</v>
      </c>
      <c r="C1021" s="33" t="s">
        <v>137</v>
      </c>
      <c r="D1021" s="40" t="s">
        <v>2047</v>
      </c>
      <c r="E1021" s="33" t="s">
        <v>181</v>
      </c>
      <c r="F1021" s="41">
        <v>240000</v>
      </c>
      <c r="G1021" s="41">
        <v>240000</v>
      </c>
      <c r="H1021" s="41">
        <v>240000</v>
      </c>
      <c r="I1021" s="41">
        <v>240000</v>
      </c>
      <c r="J1021" s="41">
        <v>240000</v>
      </c>
      <c r="K1021" s="34" t="s">
        <v>189</v>
      </c>
      <c r="L1021" s="30" t="s">
        <v>30</v>
      </c>
      <c r="M1021" s="52" t="s">
        <v>954</v>
      </c>
      <c r="N1021" s="55" t="s">
        <v>2828</v>
      </c>
      <c r="O1021" s="33" t="s">
        <v>30</v>
      </c>
      <c r="P1021" s="33" t="s">
        <v>1634</v>
      </c>
      <c r="Q1021" s="35" t="s">
        <v>2044</v>
      </c>
      <c r="R1021" s="49">
        <f t="shared" si="261"/>
        <v>1200000</v>
      </c>
      <c r="S1021" s="48">
        <v>66</v>
      </c>
      <c r="T1021" s="48">
        <v>66</v>
      </c>
      <c r="U1021" s="48" t="s">
        <v>2044</v>
      </c>
      <c r="V1021" s="48" t="s">
        <v>2044</v>
      </c>
      <c r="W1021" s="49" t="s">
        <v>1740</v>
      </c>
    </row>
    <row r="1022" spans="1:23" ht="13.8">
      <c r="A1022" s="32" t="s">
        <v>86</v>
      </c>
      <c r="B1022" s="30">
        <v>100233</v>
      </c>
      <c r="C1022" s="33" t="s">
        <v>137</v>
      </c>
      <c r="D1022" s="40" t="s">
        <v>2047</v>
      </c>
      <c r="E1022" s="33" t="s">
        <v>181</v>
      </c>
      <c r="F1022" s="41">
        <f>F1023</f>
        <v>150000</v>
      </c>
      <c r="G1022" s="41">
        <f>G1023</f>
        <v>150000</v>
      </c>
      <c r="H1022" s="41">
        <v>0</v>
      </c>
      <c r="I1022" s="41">
        <v>0</v>
      </c>
      <c r="J1022" s="41">
        <v>0</v>
      </c>
      <c r="K1022" s="34" t="s">
        <v>189</v>
      </c>
      <c r="L1022" s="30" t="s">
        <v>190</v>
      </c>
      <c r="M1022" s="52" t="s">
        <v>955</v>
      </c>
      <c r="N1022" s="55" t="s">
        <v>2829</v>
      </c>
      <c r="O1022" s="33" t="s">
        <v>190</v>
      </c>
      <c r="P1022" s="33" t="s">
        <v>1635</v>
      </c>
      <c r="Q1022" s="35" t="s">
        <v>2044</v>
      </c>
      <c r="R1022" s="49">
        <f t="shared" si="261"/>
        <v>300000</v>
      </c>
      <c r="S1022" s="48">
        <v>2</v>
      </c>
      <c r="T1022" s="48">
        <v>2</v>
      </c>
      <c r="U1022" s="48" t="s">
        <v>2044</v>
      </c>
      <c r="V1022" s="48" t="s">
        <v>2044</v>
      </c>
      <c r="W1022" s="49" t="s">
        <v>1740</v>
      </c>
    </row>
    <row r="1023" spans="1:23" ht="13.8">
      <c r="A1023" s="32" t="s">
        <v>87</v>
      </c>
      <c r="B1023" s="30">
        <v>100233</v>
      </c>
      <c r="C1023" s="33" t="s">
        <v>137</v>
      </c>
      <c r="D1023" s="40" t="s">
        <v>2047</v>
      </c>
      <c r="E1023" s="33" t="s">
        <v>181</v>
      </c>
      <c r="F1023" s="41">
        <v>150000</v>
      </c>
      <c r="G1023" s="41">
        <v>150000</v>
      </c>
      <c r="H1023" s="41">
        <v>0</v>
      </c>
      <c r="I1023" s="41">
        <v>0</v>
      </c>
      <c r="J1023" s="41">
        <v>0</v>
      </c>
      <c r="K1023" s="34" t="s">
        <v>189</v>
      </c>
      <c r="L1023" s="30" t="s">
        <v>30</v>
      </c>
      <c r="M1023" s="52" t="s">
        <v>956</v>
      </c>
      <c r="N1023" s="55" t="s">
        <v>2830</v>
      </c>
      <c r="O1023" s="33" t="s">
        <v>30</v>
      </c>
      <c r="P1023" s="33" t="s">
        <v>1636</v>
      </c>
      <c r="Q1023" s="35" t="s">
        <v>2044</v>
      </c>
      <c r="R1023" s="49">
        <f t="shared" si="261"/>
        <v>300000</v>
      </c>
      <c r="S1023" s="48">
        <v>100</v>
      </c>
      <c r="T1023" s="48">
        <v>100</v>
      </c>
      <c r="U1023" s="48" t="s">
        <v>2044</v>
      </c>
      <c r="V1023" s="48" t="s">
        <v>2044</v>
      </c>
      <c r="W1023" s="49" t="s">
        <v>1742</v>
      </c>
    </row>
    <row r="1024" spans="1:23" ht="13.8">
      <c r="A1024" s="32" t="s">
        <v>87</v>
      </c>
      <c r="B1024" s="30">
        <v>100233</v>
      </c>
      <c r="C1024" s="33" t="s">
        <v>137</v>
      </c>
      <c r="D1024" s="40" t="s">
        <v>2047</v>
      </c>
      <c r="E1024" s="33" t="s">
        <v>181</v>
      </c>
      <c r="F1024" s="41">
        <f>SUM(F1025:F1028)</f>
        <v>2861958.67</v>
      </c>
      <c r="G1024" s="41">
        <f aca="true" t="shared" si="287" ref="G1024:J1024">SUM(G1025:G1028)</f>
        <v>5932283.75</v>
      </c>
      <c r="H1024" s="41">
        <f t="shared" si="287"/>
        <v>2331716.5300000003</v>
      </c>
      <c r="I1024" s="41">
        <f t="shared" si="287"/>
        <v>2331716.5300000003</v>
      </c>
      <c r="J1024" s="41">
        <f t="shared" si="287"/>
        <v>2331716.5300000003</v>
      </c>
      <c r="K1024" s="34" t="s">
        <v>189</v>
      </c>
      <c r="L1024" s="30" t="s">
        <v>190</v>
      </c>
      <c r="M1024" s="52" t="s">
        <v>957</v>
      </c>
      <c r="N1024" s="55" t="s">
        <v>2831</v>
      </c>
      <c r="O1024" s="33" t="s">
        <v>190</v>
      </c>
      <c r="P1024" s="33" t="s">
        <v>1637</v>
      </c>
      <c r="Q1024" s="35" t="s">
        <v>2044</v>
      </c>
      <c r="R1024" s="49">
        <f aca="true" t="shared" si="288" ref="R1024">SUM(F1024:K1024)</f>
        <v>15789392.010000002</v>
      </c>
      <c r="S1024" s="48">
        <v>0</v>
      </c>
      <c r="T1024" s="48">
        <v>0</v>
      </c>
      <c r="U1024" s="48" t="s">
        <v>2044</v>
      </c>
      <c r="V1024" s="48" t="s">
        <v>2044</v>
      </c>
      <c r="W1024" s="49" t="s">
        <v>1740</v>
      </c>
    </row>
    <row r="1025" spans="1:23" ht="13.8">
      <c r="A1025" s="32" t="s">
        <v>87</v>
      </c>
      <c r="B1025" s="30">
        <v>100233</v>
      </c>
      <c r="C1025" s="33" t="s">
        <v>137</v>
      </c>
      <c r="D1025" s="40" t="s">
        <v>2047</v>
      </c>
      <c r="E1025" s="33" t="s">
        <v>181</v>
      </c>
      <c r="F1025" s="41">
        <v>2200000</v>
      </c>
      <c r="G1025" s="41">
        <v>0</v>
      </c>
      <c r="H1025" s="41">
        <v>0</v>
      </c>
      <c r="I1025" s="41">
        <v>0</v>
      </c>
      <c r="J1025" s="41">
        <v>0</v>
      </c>
      <c r="K1025" s="34" t="s">
        <v>189</v>
      </c>
      <c r="L1025" s="30" t="s">
        <v>30</v>
      </c>
      <c r="M1025" s="52" t="s">
        <v>957</v>
      </c>
      <c r="N1025" s="55" t="s">
        <v>957</v>
      </c>
      <c r="O1025" s="33" t="s">
        <v>30</v>
      </c>
      <c r="P1025" s="33" t="s">
        <v>1637</v>
      </c>
      <c r="Q1025" s="35" t="s">
        <v>2044</v>
      </c>
      <c r="R1025" s="49">
        <f t="shared" si="261"/>
        <v>2200000</v>
      </c>
      <c r="S1025" s="48">
        <v>0</v>
      </c>
      <c r="T1025" s="48">
        <v>0</v>
      </c>
      <c r="U1025" s="48" t="s">
        <v>2044</v>
      </c>
      <c r="V1025" s="48" t="s">
        <v>2044</v>
      </c>
      <c r="W1025" s="49" t="s">
        <v>1740</v>
      </c>
    </row>
    <row r="1026" spans="1:23" ht="13.8">
      <c r="A1026" s="32" t="s">
        <v>86</v>
      </c>
      <c r="B1026" s="30">
        <v>100233</v>
      </c>
      <c r="C1026" s="33" t="s">
        <v>137</v>
      </c>
      <c r="D1026" s="40" t="s">
        <v>2047</v>
      </c>
      <c r="E1026" s="33" t="s">
        <v>181</v>
      </c>
      <c r="F1026" s="41">
        <v>661958.67</v>
      </c>
      <c r="G1026" s="41">
        <v>2861958.67</v>
      </c>
      <c r="H1026" s="41">
        <v>661958.67</v>
      </c>
      <c r="I1026" s="41">
        <v>661958.67</v>
      </c>
      <c r="J1026" s="41">
        <v>661958.67</v>
      </c>
      <c r="K1026" s="34" t="s">
        <v>189</v>
      </c>
      <c r="L1026" s="30" t="s">
        <v>30</v>
      </c>
      <c r="M1026" s="52" t="s">
        <v>958</v>
      </c>
      <c r="N1026" s="55" t="s">
        <v>2832</v>
      </c>
      <c r="O1026" s="33" t="s">
        <v>30</v>
      </c>
      <c r="P1026" s="33" t="s">
        <v>1638</v>
      </c>
      <c r="Q1026" s="35" t="s">
        <v>2044</v>
      </c>
      <c r="R1026" s="49">
        <f aca="true" t="shared" si="289" ref="R1026:R1098">SUM(F1026:K1026)</f>
        <v>5509793.35</v>
      </c>
      <c r="S1026" s="48">
        <v>0</v>
      </c>
      <c r="T1026" s="48">
        <v>0</v>
      </c>
      <c r="U1026" s="48" t="s">
        <v>2044</v>
      </c>
      <c r="V1026" s="48" t="s">
        <v>2044</v>
      </c>
      <c r="W1026" s="49" t="s">
        <v>1740</v>
      </c>
    </row>
    <row r="1027" spans="1:23" ht="13.8">
      <c r="A1027" s="32" t="s">
        <v>86</v>
      </c>
      <c r="B1027" s="30">
        <v>100233</v>
      </c>
      <c r="C1027" s="33" t="s">
        <v>137</v>
      </c>
      <c r="D1027" s="40" t="s">
        <v>2047</v>
      </c>
      <c r="E1027" s="33" t="s">
        <v>181</v>
      </c>
      <c r="F1027" s="41">
        <v>0</v>
      </c>
      <c r="G1027" s="41">
        <v>1670325.08</v>
      </c>
      <c r="H1027" s="41">
        <v>1669757.86</v>
      </c>
      <c r="I1027" s="41">
        <v>1669757.86</v>
      </c>
      <c r="J1027" s="41">
        <v>1669757.86</v>
      </c>
      <c r="K1027" s="34" t="s">
        <v>189</v>
      </c>
      <c r="L1027" s="30" t="s">
        <v>30</v>
      </c>
      <c r="M1027" s="52" t="s">
        <v>959</v>
      </c>
      <c r="N1027" s="55" t="s">
        <v>2833</v>
      </c>
      <c r="O1027" s="33" t="s">
        <v>30</v>
      </c>
      <c r="P1027" s="33" t="s">
        <v>1639</v>
      </c>
      <c r="Q1027" s="35" t="s">
        <v>2044</v>
      </c>
      <c r="R1027" s="49">
        <f t="shared" si="289"/>
        <v>6679598.660000001</v>
      </c>
      <c r="S1027" s="48">
        <v>100</v>
      </c>
      <c r="T1027" s="48">
        <v>100</v>
      </c>
      <c r="U1027" s="48" t="s">
        <v>2044</v>
      </c>
      <c r="V1027" s="48" t="s">
        <v>2044</v>
      </c>
      <c r="W1027" s="49" t="s">
        <v>1740</v>
      </c>
    </row>
    <row r="1028" spans="1:23" ht="13.8">
      <c r="A1028" s="32" t="s">
        <v>86</v>
      </c>
      <c r="B1028" s="30">
        <v>100233</v>
      </c>
      <c r="C1028" s="33" t="s">
        <v>137</v>
      </c>
      <c r="D1028" s="40" t="s">
        <v>2047</v>
      </c>
      <c r="E1028" s="33" t="s">
        <v>181</v>
      </c>
      <c r="F1028" s="41">
        <v>0</v>
      </c>
      <c r="G1028" s="41">
        <v>1400000</v>
      </c>
      <c r="H1028" s="41">
        <v>0</v>
      </c>
      <c r="I1028" s="41">
        <v>0</v>
      </c>
      <c r="J1028" s="41">
        <v>0</v>
      </c>
      <c r="K1028" s="34" t="s">
        <v>189</v>
      </c>
      <c r="L1028" s="30" t="s">
        <v>30</v>
      </c>
      <c r="M1028" s="52" t="s">
        <v>1849</v>
      </c>
      <c r="N1028" s="55" t="s">
        <v>2834</v>
      </c>
      <c r="O1028" s="33" t="s">
        <v>30</v>
      </c>
      <c r="P1028" s="33" t="s">
        <v>2007</v>
      </c>
      <c r="Q1028" s="35" t="s">
        <v>2044</v>
      </c>
      <c r="R1028" s="49">
        <f t="shared" si="289"/>
        <v>1400000</v>
      </c>
      <c r="S1028" s="48">
        <v>0</v>
      </c>
      <c r="T1028" s="48">
        <v>0</v>
      </c>
      <c r="U1028" s="48" t="s">
        <v>2044</v>
      </c>
      <c r="V1028" s="48" t="s">
        <v>2044</v>
      </c>
      <c r="W1028" s="49" t="s">
        <v>1740</v>
      </c>
    </row>
    <row r="1029" spans="1:23" ht="13.8">
      <c r="A1029" s="32" t="s">
        <v>86</v>
      </c>
      <c r="B1029" s="30">
        <v>100233</v>
      </c>
      <c r="C1029" s="33" t="s">
        <v>137</v>
      </c>
      <c r="D1029" s="40" t="s">
        <v>2047</v>
      </c>
      <c r="E1029" s="33" t="s">
        <v>181</v>
      </c>
      <c r="F1029" s="41">
        <f>F1030</f>
        <v>1070750</v>
      </c>
      <c r="G1029" s="41">
        <f aca="true" t="shared" si="290" ref="G1029:J1029">G1030</f>
        <v>1070750</v>
      </c>
      <c r="H1029" s="41">
        <f t="shared" si="290"/>
        <v>360375</v>
      </c>
      <c r="I1029" s="41">
        <f t="shared" si="290"/>
        <v>360375</v>
      </c>
      <c r="J1029" s="41">
        <f t="shared" si="290"/>
        <v>360375</v>
      </c>
      <c r="K1029" s="34" t="s">
        <v>189</v>
      </c>
      <c r="L1029" s="30" t="s">
        <v>190</v>
      </c>
      <c r="M1029" s="52" t="s">
        <v>960</v>
      </c>
      <c r="N1029" s="55" t="s">
        <v>960</v>
      </c>
      <c r="O1029" s="33" t="s">
        <v>190</v>
      </c>
      <c r="P1029" s="33" t="s">
        <v>1640</v>
      </c>
      <c r="Q1029" s="35" t="s">
        <v>2044</v>
      </c>
      <c r="R1029" s="49">
        <f t="shared" si="289"/>
        <v>3222625</v>
      </c>
      <c r="S1029" s="48">
        <v>0</v>
      </c>
      <c r="T1029" s="48">
        <v>0</v>
      </c>
      <c r="U1029" s="48" t="s">
        <v>2044</v>
      </c>
      <c r="V1029" s="48" t="s">
        <v>2044</v>
      </c>
      <c r="W1029" s="49" t="s">
        <v>1742</v>
      </c>
    </row>
    <row r="1030" spans="1:23" ht="13.8">
      <c r="A1030" s="32" t="s">
        <v>87</v>
      </c>
      <c r="B1030" s="30">
        <v>100233</v>
      </c>
      <c r="C1030" s="33" t="s">
        <v>137</v>
      </c>
      <c r="D1030" s="40" t="s">
        <v>2047</v>
      </c>
      <c r="E1030" s="33" t="s">
        <v>181</v>
      </c>
      <c r="F1030" s="41">
        <v>1070750</v>
      </c>
      <c r="G1030" s="41">
        <v>1070750</v>
      </c>
      <c r="H1030" s="41">
        <v>360375</v>
      </c>
      <c r="I1030" s="41">
        <v>360375</v>
      </c>
      <c r="J1030" s="41">
        <v>360375</v>
      </c>
      <c r="K1030" s="34" t="s">
        <v>189</v>
      </c>
      <c r="L1030" s="30" t="s">
        <v>30</v>
      </c>
      <c r="M1030" s="52" t="s">
        <v>961</v>
      </c>
      <c r="N1030" s="55" t="s">
        <v>961</v>
      </c>
      <c r="O1030" s="33" t="s">
        <v>30</v>
      </c>
      <c r="P1030" s="33" t="s">
        <v>1641</v>
      </c>
      <c r="Q1030" s="35" t="s">
        <v>2044</v>
      </c>
      <c r="R1030" s="49">
        <f t="shared" si="289"/>
        <v>3222625</v>
      </c>
      <c r="S1030" s="48">
        <v>28</v>
      </c>
      <c r="T1030" s="48">
        <v>28</v>
      </c>
      <c r="U1030" s="48" t="s">
        <v>2044</v>
      </c>
      <c r="V1030" s="48" t="s">
        <v>2044</v>
      </c>
      <c r="W1030" s="49" t="s">
        <v>1740</v>
      </c>
    </row>
    <row r="1031" spans="1:23" ht="13.8">
      <c r="A1031" s="32" t="s">
        <v>86</v>
      </c>
      <c r="B1031" s="30">
        <v>100233</v>
      </c>
      <c r="C1031" s="33" t="s">
        <v>137</v>
      </c>
      <c r="D1031" s="40" t="s">
        <v>2047</v>
      </c>
      <c r="E1031" s="33" t="s">
        <v>181</v>
      </c>
      <c r="F1031" s="41">
        <f>F1032</f>
        <v>1164000</v>
      </c>
      <c r="G1031" s="41">
        <f aca="true" t="shared" si="291" ref="G1031:J1031">G1032</f>
        <v>1164000</v>
      </c>
      <c r="H1031" s="41">
        <f t="shared" si="291"/>
        <v>582000</v>
      </c>
      <c r="I1031" s="41">
        <f t="shared" si="291"/>
        <v>582000</v>
      </c>
      <c r="J1031" s="41">
        <f t="shared" si="291"/>
        <v>582000</v>
      </c>
      <c r="K1031" s="34" t="s">
        <v>189</v>
      </c>
      <c r="L1031" s="30" t="s">
        <v>190</v>
      </c>
      <c r="M1031" s="52" t="s">
        <v>962</v>
      </c>
      <c r="N1031" s="55" t="s">
        <v>962</v>
      </c>
      <c r="O1031" s="33" t="s">
        <v>190</v>
      </c>
      <c r="P1031" s="33" t="s">
        <v>1642</v>
      </c>
      <c r="Q1031" s="35" t="s">
        <v>2044</v>
      </c>
      <c r="R1031" s="49">
        <f t="shared" si="289"/>
        <v>4074000</v>
      </c>
      <c r="S1031" s="48">
        <v>50.2</v>
      </c>
      <c r="T1031" s="48">
        <v>0</v>
      </c>
      <c r="U1031" s="48" t="s">
        <v>2044</v>
      </c>
      <c r="V1031" s="48" t="s">
        <v>2044</v>
      </c>
      <c r="W1031" s="49" t="s">
        <v>1740</v>
      </c>
    </row>
    <row r="1032" spans="1:23" ht="13.8">
      <c r="A1032" s="32" t="s">
        <v>87</v>
      </c>
      <c r="B1032" s="30">
        <v>100233</v>
      </c>
      <c r="C1032" s="33" t="s">
        <v>137</v>
      </c>
      <c r="D1032" s="40" t="s">
        <v>2047</v>
      </c>
      <c r="E1032" s="33" t="s">
        <v>181</v>
      </c>
      <c r="F1032" s="41">
        <v>1164000</v>
      </c>
      <c r="G1032" s="41">
        <v>1164000</v>
      </c>
      <c r="H1032" s="41">
        <v>582000</v>
      </c>
      <c r="I1032" s="41">
        <v>582000</v>
      </c>
      <c r="J1032" s="41">
        <v>582000</v>
      </c>
      <c r="K1032" s="34" t="s">
        <v>189</v>
      </c>
      <c r="L1032" s="30" t="s">
        <v>30</v>
      </c>
      <c r="M1032" s="52" t="s">
        <v>963</v>
      </c>
      <c r="N1032" s="55" t="s">
        <v>2835</v>
      </c>
      <c r="O1032" s="33" t="s">
        <v>30</v>
      </c>
      <c r="P1032" s="33" t="s">
        <v>1643</v>
      </c>
      <c r="Q1032" s="35" t="s">
        <v>2044</v>
      </c>
      <c r="R1032" s="49">
        <f t="shared" si="289"/>
        <v>4074000</v>
      </c>
      <c r="S1032" s="48">
        <v>50.2</v>
      </c>
      <c r="T1032" s="48">
        <v>0</v>
      </c>
      <c r="U1032" s="48" t="s">
        <v>2044</v>
      </c>
      <c r="V1032" s="48" t="s">
        <v>2044</v>
      </c>
      <c r="W1032" s="49" t="s">
        <v>1740</v>
      </c>
    </row>
    <row r="1033" spans="1:23" ht="13.8">
      <c r="A1033" s="32" t="s">
        <v>87</v>
      </c>
      <c r="B1033" s="30">
        <v>100233</v>
      </c>
      <c r="C1033" s="33" t="s">
        <v>137</v>
      </c>
      <c r="D1033" s="40" t="s">
        <v>2047</v>
      </c>
      <c r="E1033" s="33" t="s">
        <v>181</v>
      </c>
      <c r="F1033" s="41">
        <f>F1034+F1035</f>
        <v>0</v>
      </c>
      <c r="G1033" s="41">
        <f aca="true" t="shared" si="292" ref="G1033:J1033">G1034+G1035</f>
        <v>3768356.41</v>
      </c>
      <c r="H1033" s="41">
        <f t="shared" si="292"/>
        <v>3768356.41</v>
      </c>
      <c r="I1033" s="41">
        <f t="shared" si="292"/>
        <v>3768356.41</v>
      </c>
      <c r="J1033" s="41">
        <f t="shared" si="292"/>
        <v>3768356.41</v>
      </c>
      <c r="K1033" s="34" t="s">
        <v>189</v>
      </c>
      <c r="L1033" s="30" t="s">
        <v>190</v>
      </c>
      <c r="M1033" s="52" t="s">
        <v>964</v>
      </c>
      <c r="N1033" s="55" t="s">
        <v>964</v>
      </c>
      <c r="O1033" s="33" t="s">
        <v>190</v>
      </c>
      <c r="P1033" s="33" t="s">
        <v>1644</v>
      </c>
      <c r="Q1033" s="35" t="s">
        <v>2044</v>
      </c>
      <c r="R1033" s="49">
        <f aca="true" t="shared" si="293" ref="R1033">SUM(F1033:K1033)</f>
        <v>15073425.64</v>
      </c>
      <c r="S1033" s="48">
        <v>50.2</v>
      </c>
      <c r="T1033" s="48">
        <v>50.2</v>
      </c>
      <c r="U1033" s="48" t="s">
        <v>2044</v>
      </c>
      <c r="V1033" s="48" t="s">
        <v>2044</v>
      </c>
      <c r="W1033" s="49" t="s">
        <v>1740</v>
      </c>
    </row>
    <row r="1034" spans="1:23" ht="13.8">
      <c r="A1034" s="32" t="s">
        <v>87</v>
      </c>
      <c r="B1034" s="30">
        <v>100233</v>
      </c>
      <c r="C1034" s="33" t="s">
        <v>137</v>
      </c>
      <c r="D1034" s="40" t="s">
        <v>2047</v>
      </c>
      <c r="E1034" s="33" t="s">
        <v>181</v>
      </c>
      <c r="F1034" s="41">
        <v>0</v>
      </c>
      <c r="G1034" s="41">
        <v>3768356.41</v>
      </c>
      <c r="H1034" s="41">
        <v>3768356.41</v>
      </c>
      <c r="I1034" s="41">
        <v>3768356.41</v>
      </c>
      <c r="J1034" s="41">
        <v>3768356.41</v>
      </c>
      <c r="K1034" s="34" t="s">
        <v>189</v>
      </c>
      <c r="L1034" s="30" t="s">
        <v>30</v>
      </c>
      <c r="M1034" s="52" t="s">
        <v>964</v>
      </c>
      <c r="N1034" s="55" t="s">
        <v>964</v>
      </c>
      <c r="O1034" s="33" t="s">
        <v>30</v>
      </c>
      <c r="P1034" s="33" t="s">
        <v>1644</v>
      </c>
      <c r="Q1034" s="35" t="s">
        <v>2044</v>
      </c>
      <c r="R1034" s="49">
        <f t="shared" si="289"/>
        <v>15073425.64</v>
      </c>
      <c r="S1034" s="48">
        <v>50.2</v>
      </c>
      <c r="T1034" s="48">
        <v>50.2</v>
      </c>
      <c r="U1034" s="48" t="s">
        <v>2044</v>
      </c>
      <c r="V1034" s="48" t="s">
        <v>2044</v>
      </c>
      <c r="W1034" s="49" t="s">
        <v>1740</v>
      </c>
    </row>
    <row r="1035" spans="1:23" ht="13.8">
      <c r="A1035" s="32" t="s">
        <v>86</v>
      </c>
      <c r="B1035" s="30">
        <v>100233</v>
      </c>
      <c r="C1035" s="33" t="s">
        <v>137</v>
      </c>
      <c r="D1035" s="40" t="s">
        <v>2047</v>
      </c>
      <c r="E1035" s="33" t="s">
        <v>181</v>
      </c>
      <c r="F1035" s="41">
        <v>0</v>
      </c>
      <c r="G1035" s="41">
        <v>0</v>
      </c>
      <c r="H1035" s="41">
        <v>0</v>
      </c>
      <c r="I1035" s="41">
        <v>0</v>
      </c>
      <c r="J1035" s="41">
        <v>0</v>
      </c>
      <c r="K1035" s="34" t="s">
        <v>189</v>
      </c>
      <c r="L1035" s="30" t="s">
        <v>30</v>
      </c>
      <c r="M1035" s="52" t="s">
        <v>965</v>
      </c>
      <c r="N1035" s="55" t="s">
        <v>2836</v>
      </c>
      <c r="O1035" s="33" t="s">
        <v>30</v>
      </c>
      <c r="P1035" s="33" t="s">
        <v>1645</v>
      </c>
      <c r="Q1035" s="35" t="s">
        <v>2044</v>
      </c>
      <c r="R1035" s="49">
        <f t="shared" si="289"/>
        <v>0</v>
      </c>
      <c r="S1035" s="48">
        <v>49.8</v>
      </c>
      <c r="T1035" s="48">
        <v>49.8</v>
      </c>
      <c r="U1035" s="48" t="s">
        <v>2044</v>
      </c>
      <c r="V1035" s="48" t="s">
        <v>2044</v>
      </c>
      <c r="W1035" s="49" t="s">
        <v>1740</v>
      </c>
    </row>
    <row r="1036" spans="1:23" ht="13.8">
      <c r="A1036" s="32" t="s">
        <v>86</v>
      </c>
      <c r="B1036" s="30">
        <v>100234</v>
      </c>
      <c r="C1036" s="33" t="s">
        <v>138</v>
      </c>
      <c r="D1036" s="40" t="s">
        <v>2047</v>
      </c>
      <c r="E1036" s="33" t="s">
        <v>181</v>
      </c>
      <c r="F1036" s="41">
        <f>F1037</f>
        <v>2155000</v>
      </c>
      <c r="G1036" s="41">
        <f aca="true" t="shared" si="294" ref="G1036:J1036">G1037</f>
        <v>3903000</v>
      </c>
      <c r="H1036" s="41">
        <f t="shared" si="294"/>
        <v>861585</v>
      </c>
      <c r="I1036" s="41">
        <f t="shared" si="294"/>
        <v>861585</v>
      </c>
      <c r="J1036" s="41">
        <f t="shared" si="294"/>
        <v>861585</v>
      </c>
      <c r="K1036" s="34" t="s">
        <v>189</v>
      </c>
      <c r="L1036" s="30" t="s">
        <v>27</v>
      </c>
      <c r="M1036" s="52" t="s">
        <v>966</v>
      </c>
      <c r="N1036" s="55" t="s">
        <v>966</v>
      </c>
      <c r="O1036" s="33" t="s">
        <v>27</v>
      </c>
      <c r="P1036" s="33" t="s">
        <v>1646</v>
      </c>
      <c r="Q1036" s="35" t="s">
        <v>2044</v>
      </c>
      <c r="R1036" s="47">
        <v>0</v>
      </c>
      <c r="S1036" s="48">
        <v>0</v>
      </c>
      <c r="T1036" s="48">
        <v>0</v>
      </c>
      <c r="U1036" s="48" t="s">
        <v>2044</v>
      </c>
      <c r="V1036" s="48" t="s">
        <v>2044</v>
      </c>
      <c r="W1036" s="49" t="s">
        <v>1740</v>
      </c>
    </row>
    <row r="1037" spans="1:23" ht="13.8">
      <c r="A1037" s="32" t="s">
        <v>86</v>
      </c>
      <c r="B1037" s="30">
        <v>100234</v>
      </c>
      <c r="C1037" s="33" t="s">
        <v>138</v>
      </c>
      <c r="D1037" s="40" t="s">
        <v>2047</v>
      </c>
      <c r="E1037" s="33" t="s">
        <v>181</v>
      </c>
      <c r="F1037" s="41">
        <f>F1063+F1066</f>
        <v>2155000</v>
      </c>
      <c r="G1037" s="41">
        <f aca="true" t="shared" si="295" ref="G1037:J1037">G1063+G1066</f>
        <v>3903000</v>
      </c>
      <c r="H1037" s="41">
        <f t="shared" si="295"/>
        <v>861585</v>
      </c>
      <c r="I1037" s="41">
        <f>I1063+I1066</f>
        <v>861585</v>
      </c>
      <c r="J1037" s="41">
        <f t="shared" si="295"/>
        <v>861585</v>
      </c>
      <c r="K1037" s="34" t="s">
        <v>189</v>
      </c>
      <c r="L1037" s="30" t="s">
        <v>191</v>
      </c>
      <c r="M1037" s="52" t="s">
        <v>966</v>
      </c>
      <c r="N1037" s="55" t="s">
        <v>966</v>
      </c>
      <c r="O1037" s="33" t="s">
        <v>191</v>
      </c>
      <c r="P1037" s="33" t="s">
        <v>1646</v>
      </c>
      <c r="Q1037" s="35" t="s">
        <v>2044</v>
      </c>
      <c r="R1037" s="47">
        <v>0</v>
      </c>
      <c r="S1037" s="48">
        <v>0</v>
      </c>
      <c r="T1037" s="48">
        <v>0</v>
      </c>
      <c r="U1037" s="48" t="s">
        <v>2044</v>
      </c>
      <c r="V1037" s="48" t="s">
        <v>2044</v>
      </c>
      <c r="W1037" s="49" t="s">
        <v>1740</v>
      </c>
    </row>
    <row r="1038" spans="1:23" ht="13.8">
      <c r="A1038" s="32" t="s">
        <v>86</v>
      </c>
      <c r="B1038" s="30">
        <v>100234</v>
      </c>
      <c r="C1038" s="33" t="s">
        <v>138</v>
      </c>
      <c r="D1038" s="40" t="s">
        <v>2047</v>
      </c>
      <c r="E1038" s="33" t="s">
        <v>166</v>
      </c>
      <c r="F1038" s="41">
        <v>0</v>
      </c>
      <c r="G1038" s="41">
        <v>0</v>
      </c>
      <c r="H1038" s="41">
        <v>0</v>
      </c>
      <c r="I1038" s="41">
        <v>0</v>
      </c>
      <c r="J1038" s="41">
        <v>0</v>
      </c>
      <c r="K1038" s="34" t="s">
        <v>189</v>
      </c>
      <c r="L1038" s="30" t="s">
        <v>190</v>
      </c>
      <c r="M1038" s="52" t="s">
        <v>967</v>
      </c>
      <c r="N1038" s="55" t="s">
        <v>2837</v>
      </c>
      <c r="O1038" s="33" t="s">
        <v>190</v>
      </c>
      <c r="P1038" s="33" t="s">
        <v>1647</v>
      </c>
      <c r="Q1038" s="35" t="s">
        <v>2044</v>
      </c>
      <c r="R1038" s="49">
        <f t="shared" si="289"/>
        <v>0</v>
      </c>
      <c r="S1038" s="48">
        <v>50</v>
      </c>
      <c r="T1038" s="48">
        <v>80</v>
      </c>
      <c r="U1038" s="48" t="s">
        <v>2044</v>
      </c>
      <c r="V1038" s="48" t="s">
        <v>2044</v>
      </c>
      <c r="W1038" s="49" t="s">
        <v>1740</v>
      </c>
    </row>
    <row r="1039" spans="1:23" ht="13.8">
      <c r="A1039" s="32" t="s">
        <v>86</v>
      </c>
      <c r="B1039" s="30">
        <v>100234</v>
      </c>
      <c r="C1039" s="33" t="s">
        <v>138</v>
      </c>
      <c r="D1039" s="40" t="s">
        <v>2047</v>
      </c>
      <c r="E1039" s="33" t="s">
        <v>166</v>
      </c>
      <c r="F1039" s="41">
        <v>0</v>
      </c>
      <c r="G1039" s="41">
        <v>0</v>
      </c>
      <c r="H1039" s="41">
        <v>0</v>
      </c>
      <c r="I1039" s="41">
        <v>0</v>
      </c>
      <c r="J1039" s="41">
        <v>0</v>
      </c>
      <c r="K1039" s="34" t="s">
        <v>189</v>
      </c>
      <c r="L1039" s="30" t="s">
        <v>30</v>
      </c>
      <c r="M1039" s="52" t="s">
        <v>968</v>
      </c>
      <c r="N1039" s="55" t="s">
        <v>2838</v>
      </c>
      <c r="O1039" s="33" t="s">
        <v>30</v>
      </c>
      <c r="P1039" s="33" t="s">
        <v>1648</v>
      </c>
      <c r="Q1039" s="35" t="s">
        <v>2044</v>
      </c>
      <c r="R1039" s="49">
        <f t="shared" si="289"/>
        <v>0</v>
      </c>
      <c r="S1039" s="48">
        <v>50</v>
      </c>
      <c r="T1039" s="48">
        <v>50</v>
      </c>
      <c r="U1039" s="48" t="s">
        <v>2044</v>
      </c>
      <c r="V1039" s="48" t="s">
        <v>2044</v>
      </c>
      <c r="W1039" s="49" t="s">
        <v>1740</v>
      </c>
    </row>
    <row r="1040" spans="1:23" ht="13.8">
      <c r="A1040" s="32" t="s">
        <v>86</v>
      </c>
      <c r="B1040" s="30">
        <v>100234</v>
      </c>
      <c r="C1040" s="33" t="s">
        <v>138</v>
      </c>
      <c r="D1040" s="40" t="s">
        <v>2047</v>
      </c>
      <c r="E1040" s="33" t="s">
        <v>166</v>
      </c>
      <c r="F1040" s="41">
        <v>0</v>
      </c>
      <c r="G1040" s="41">
        <v>0</v>
      </c>
      <c r="H1040" s="41">
        <v>0</v>
      </c>
      <c r="I1040" s="41">
        <v>0</v>
      </c>
      <c r="J1040" s="41">
        <v>0</v>
      </c>
      <c r="K1040" s="34" t="s">
        <v>189</v>
      </c>
      <c r="L1040" s="30" t="s">
        <v>30</v>
      </c>
      <c r="M1040" s="52" t="s">
        <v>969</v>
      </c>
      <c r="N1040" s="55" t="s">
        <v>2839</v>
      </c>
      <c r="O1040" s="33" t="s">
        <v>30</v>
      </c>
      <c r="P1040" s="33" t="s">
        <v>1649</v>
      </c>
      <c r="Q1040" s="35" t="s">
        <v>2044</v>
      </c>
      <c r="R1040" s="49">
        <f t="shared" si="289"/>
        <v>0</v>
      </c>
      <c r="S1040" s="48">
        <v>50</v>
      </c>
      <c r="T1040" s="48">
        <v>50</v>
      </c>
      <c r="U1040" s="48" t="s">
        <v>2044</v>
      </c>
      <c r="V1040" s="48" t="s">
        <v>2044</v>
      </c>
      <c r="W1040" s="49" t="s">
        <v>1740</v>
      </c>
    </row>
    <row r="1041" spans="1:23" ht="13.8">
      <c r="A1041" s="32" t="s">
        <v>86</v>
      </c>
      <c r="B1041" s="30">
        <v>100234</v>
      </c>
      <c r="C1041" s="33" t="s">
        <v>138</v>
      </c>
      <c r="D1041" s="40" t="s">
        <v>2047</v>
      </c>
      <c r="E1041" s="33" t="s">
        <v>166</v>
      </c>
      <c r="F1041" s="41">
        <v>0</v>
      </c>
      <c r="G1041" s="41">
        <v>0</v>
      </c>
      <c r="H1041" s="41">
        <v>0</v>
      </c>
      <c r="I1041" s="41">
        <v>0</v>
      </c>
      <c r="J1041" s="41">
        <v>0</v>
      </c>
      <c r="K1041" s="34" t="s">
        <v>189</v>
      </c>
      <c r="L1041" s="30" t="s">
        <v>30</v>
      </c>
      <c r="M1041" s="52" t="s">
        <v>970</v>
      </c>
      <c r="N1041" s="55" t="s">
        <v>2840</v>
      </c>
      <c r="O1041" s="33" t="s">
        <v>30</v>
      </c>
      <c r="P1041" s="33" t="s">
        <v>1650</v>
      </c>
      <c r="Q1041" s="35" t="s">
        <v>2044</v>
      </c>
      <c r="R1041" s="49">
        <f t="shared" si="289"/>
        <v>0</v>
      </c>
      <c r="S1041" s="48">
        <v>50</v>
      </c>
      <c r="T1041" s="48">
        <v>50</v>
      </c>
      <c r="U1041" s="48" t="s">
        <v>2044</v>
      </c>
      <c r="V1041" s="48" t="s">
        <v>2044</v>
      </c>
      <c r="W1041" s="49" t="s">
        <v>1740</v>
      </c>
    </row>
    <row r="1042" spans="1:23" ht="13.8">
      <c r="A1042" s="32" t="s">
        <v>86</v>
      </c>
      <c r="B1042" s="30">
        <v>100234</v>
      </c>
      <c r="C1042" s="33" t="s">
        <v>138</v>
      </c>
      <c r="D1042" s="40" t="s">
        <v>2047</v>
      </c>
      <c r="E1042" s="33" t="s">
        <v>166</v>
      </c>
      <c r="F1042" s="41">
        <v>0</v>
      </c>
      <c r="G1042" s="41">
        <v>0</v>
      </c>
      <c r="H1042" s="41">
        <v>0</v>
      </c>
      <c r="I1042" s="41">
        <v>0</v>
      </c>
      <c r="J1042" s="41">
        <v>0</v>
      </c>
      <c r="K1042" s="34" t="s">
        <v>189</v>
      </c>
      <c r="L1042" s="30" t="s">
        <v>190</v>
      </c>
      <c r="M1042" s="52" t="s">
        <v>971</v>
      </c>
      <c r="N1042" s="55" t="s">
        <v>2841</v>
      </c>
      <c r="O1042" s="33" t="s">
        <v>190</v>
      </c>
      <c r="P1042" s="33" t="s">
        <v>1651</v>
      </c>
      <c r="Q1042" s="35" t="s">
        <v>2044</v>
      </c>
      <c r="R1042" s="49">
        <f t="shared" si="289"/>
        <v>0</v>
      </c>
      <c r="S1042" s="48">
        <v>3.5</v>
      </c>
      <c r="T1042" s="48">
        <v>17.91</v>
      </c>
      <c r="U1042" s="48" t="s">
        <v>2044</v>
      </c>
      <c r="V1042" s="48" t="s">
        <v>2044</v>
      </c>
      <c r="W1042" s="49" t="s">
        <v>1740</v>
      </c>
    </row>
    <row r="1043" spans="1:23" ht="13.8">
      <c r="A1043" s="32" t="s">
        <v>86</v>
      </c>
      <c r="B1043" s="30">
        <v>100234</v>
      </c>
      <c r="C1043" s="33" t="s">
        <v>138</v>
      </c>
      <c r="D1043" s="40" t="s">
        <v>2047</v>
      </c>
      <c r="E1043" s="33" t="s">
        <v>166</v>
      </c>
      <c r="F1043" s="41">
        <v>0</v>
      </c>
      <c r="G1043" s="41">
        <v>0</v>
      </c>
      <c r="H1043" s="41">
        <v>0</v>
      </c>
      <c r="I1043" s="41">
        <v>0</v>
      </c>
      <c r="J1043" s="41">
        <v>0</v>
      </c>
      <c r="K1043" s="34" t="s">
        <v>189</v>
      </c>
      <c r="L1043" s="30" t="s">
        <v>30</v>
      </c>
      <c r="M1043" s="52" t="s">
        <v>972</v>
      </c>
      <c r="N1043" s="55" t="s">
        <v>2842</v>
      </c>
      <c r="O1043" s="33" t="s">
        <v>30</v>
      </c>
      <c r="P1043" s="33" t="s">
        <v>1652</v>
      </c>
      <c r="Q1043" s="35" t="s">
        <v>2044</v>
      </c>
      <c r="R1043" s="49">
        <f t="shared" si="289"/>
        <v>0</v>
      </c>
      <c r="S1043" s="48">
        <v>50</v>
      </c>
      <c r="T1043" s="48">
        <v>50</v>
      </c>
      <c r="U1043" s="48" t="s">
        <v>2044</v>
      </c>
      <c r="V1043" s="48" t="s">
        <v>2044</v>
      </c>
      <c r="W1043" s="49" t="s">
        <v>1740</v>
      </c>
    </row>
    <row r="1044" spans="1:23" ht="13.8">
      <c r="A1044" s="32" t="s">
        <v>86</v>
      </c>
      <c r="B1044" s="30">
        <v>100234</v>
      </c>
      <c r="C1044" s="33" t="s">
        <v>138</v>
      </c>
      <c r="D1044" s="40" t="s">
        <v>2047</v>
      </c>
      <c r="E1044" s="33" t="s">
        <v>166</v>
      </c>
      <c r="F1044" s="41">
        <v>0</v>
      </c>
      <c r="G1044" s="41">
        <v>0</v>
      </c>
      <c r="H1044" s="41">
        <v>0</v>
      </c>
      <c r="I1044" s="41">
        <v>0</v>
      </c>
      <c r="J1044" s="41">
        <v>0</v>
      </c>
      <c r="K1044" s="34" t="s">
        <v>189</v>
      </c>
      <c r="L1044" s="30" t="s">
        <v>30</v>
      </c>
      <c r="M1044" s="52" t="s">
        <v>973</v>
      </c>
      <c r="N1044" s="55" t="s">
        <v>2843</v>
      </c>
      <c r="O1044" s="33" t="s">
        <v>30</v>
      </c>
      <c r="P1044" s="33" t="s">
        <v>1653</v>
      </c>
      <c r="Q1044" s="35" t="s">
        <v>2044</v>
      </c>
      <c r="R1044" s="49">
        <f t="shared" si="289"/>
        <v>0</v>
      </c>
      <c r="S1044" s="48">
        <v>50</v>
      </c>
      <c r="T1044" s="48">
        <v>17.91</v>
      </c>
      <c r="U1044" s="48" t="s">
        <v>2044</v>
      </c>
      <c r="V1044" s="48" t="s">
        <v>2044</v>
      </c>
      <c r="W1044" s="49" t="s">
        <v>1740</v>
      </c>
    </row>
    <row r="1045" spans="1:23" ht="13.8">
      <c r="A1045" s="32" t="s">
        <v>86</v>
      </c>
      <c r="B1045" s="30">
        <v>100234</v>
      </c>
      <c r="C1045" s="33" t="s">
        <v>138</v>
      </c>
      <c r="D1045" s="40" t="s">
        <v>2047</v>
      </c>
      <c r="E1045" s="33" t="s">
        <v>166</v>
      </c>
      <c r="F1045" s="41">
        <v>0</v>
      </c>
      <c r="G1045" s="41">
        <v>0</v>
      </c>
      <c r="H1045" s="41">
        <v>0</v>
      </c>
      <c r="I1045" s="41">
        <v>0</v>
      </c>
      <c r="J1045" s="41">
        <v>0</v>
      </c>
      <c r="K1045" s="34" t="s">
        <v>189</v>
      </c>
      <c r="L1045" s="30" t="s">
        <v>190</v>
      </c>
      <c r="M1045" s="52" t="s">
        <v>974</v>
      </c>
      <c r="N1045" s="55" t="s">
        <v>2844</v>
      </c>
      <c r="O1045" s="33" t="s">
        <v>190</v>
      </c>
      <c r="P1045" s="33" t="s">
        <v>1654</v>
      </c>
      <c r="Q1045" s="35" t="s">
        <v>2044</v>
      </c>
      <c r="R1045" s="49">
        <f t="shared" si="289"/>
        <v>0</v>
      </c>
      <c r="S1045" s="48">
        <v>2.5</v>
      </c>
      <c r="T1045" s="48">
        <v>60</v>
      </c>
      <c r="U1045" s="48" t="s">
        <v>2044</v>
      </c>
      <c r="V1045" s="48" t="s">
        <v>2044</v>
      </c>
      <c r="W1045" s="49" t="s">
        <v>1740</v>
      </c>
    </row>
    <row r="1046" spans="1:23" ht="13.8">
      <c r="A1046" s="32" t="s">
        <v>86</v>
      </c>
      <c r="B1046" s="30">
        <v>100234</v>
      </c>
      <c r="C1046" s="33" t="s">
        <v>138</v>
      </c>
      <c r="D1046" s="40" t="s">
        <v>2047</v>
      </c>
      <c r="E1046" s="33" t="s">
        <v>166</v>
      </c>
      <c r="F1046" s="41">
        <v>0</v>
      </c>
      <c r="G1046" s="41">
        <v>0</v>
      </c>
      <c r="H1046" s="41">
        <v>0</v>
      </c>
      <c r="I1046" s="41">
        <v>0</v>
      </c>
      <c r="J1046" s="41">
        <v>0</v>
      </c>
      <c r="K1046" s="34" t="s">
        <v>189</v>
      </c>
      <c r="L1046" s="30" t="s">
        <v>30</v>
      </c>
      <c r="M1046" s="52" t="s">
        <v>975</v>
      </c>
      <c r="N1046" s="55" t="s">
        <v>2845</v>
      </c>
      <c r="O1046" s="33" t="s">
        <v>30</v>
      </c>
      <c r="P1046" s="33" t="s">
        <v>1216</v>
      </c>
      <c r="Q1046" s="35" t="s">
        <v>2044</v>
      </c>
      <c r="R1046" s="49">
        <f t="shared" si="289"/>
        <v>0</v>
      </c>
      <c r="S1046" s="48">
        <v>50</v>
      </c>
      <c r="T1046" s="48">
        <v>50</v>
      </c>
      <c r="U1046" s="48" t="s">
        <v>2044</v>
      </c>
      <c r="V1046" s="48" t="s">
        <v>2044</v>
      </c>
      <c r="W1046" s="49" t="s">
        <v>1740</v>
      </c>
    </row>
    <row r="1047" spans="1:23" ht="13.8">
      <c r="A1047" s="32" t="s">
        <v>86</v>
      </c>
      <c r="B1047" s="30">
        <v>100234</v>
      </c>
      <c r="C1047" s="33" t="s">
        <v>138</v>
      </c>
      <c r="D1047" s="40" t="s">
        <v>2047</v>
      </c>
      <c r="E1047" s="33" t="s">
        <v>166</v>
      </c>
      <c r="F1047" s="41">
        <v>0</v>
      </c>
      <c r="G1047" s="41">
        <v>0</v>
      </c>
      <c r="H1047" s="41">
        <v>0</v>
      </c>
      <c r="I1047" s="41">
        <v>0</v>
      </c>
      <c r="J1047" s="41">
        <v>0</v>
      </c>
      <c r="K1047" s="34" t="s">
        <v>189</v>
      </c>
      <c r="L1047" s="30" t="s">
        <v>30</v>
      </c>
      <c r="M1047" s="52" t="s">
        <v>409</v>
      </c>
      <c r="N1047" s="55" t="s">
        <v>2846</v>
      </c>
      <c r="O1047" s="33" t="s">
        <v>30</v>
      </c>
      <c r="P1047" s="33" t="s">
        <v>1217</v>
      </c>
      <c r="Q1047" s="35" t="s">
        <v>2044</v>
      </c>
      <c r="R1047" s="49">
        <f t="shared" si="289"/>
        <v>0</v>
      </c>
      <c r="S1047" s="48">
        <v>50</v>
      </c>
      <c r="T1047" s="48">
        <v>60</v>
      </c>
      <c r="U1047" s="48" t="s">
        <v>2044</v>
      </c>
      <c r="V1047" s="48" t="s">
        <v>2044</v>
      </c>
      <c r="W1047" s="49" t="s">
        <v>1740</v>
      </c>
    </row>
    <row r="1048" spans="1:23" ht="13.8">
      <c r="A1048" s="32" t="s">
        <v>86</v>
      </c>
      <c r="B1048" s="30">
        <v>100234</v>
      </c>
      <c r="C1048" s="33" t="s">
        <v>138</v>
      </c>
      <c r="D1048" s="40" t="s">
        <v>2047</v>
      </c>
      <c r="E1048" s="33" t="s">
        <v>166</v>
      </c>
      <c r="F1048" s="41">
        <v>0</v>
      </c>
      <c r="G1048" s="41">
        <v>0</v>
      </c>
      <c r="H1048" s="41">
        <v>0</v>
      </c>
      <c r="I1048" s="41">
        <v>0</v>
      </c>
      <c r="J1048" s="41">
        <v>0</v>
      </c>
      <c r="K1048" s="34" t="s">
        <v>189</v>
      </c>
      <c r="L1048" s="30" t="s">
        <v>190</v>
      </c>
      <c r="M1048" s="52" t="s">
        <v>976</v>
      </c>
      <c r="N1048" s="55" t="s">
        <v>2847</v>
      </c>
      <c r="O1048" s="33" t="s">
        <v>190</v>
      </c>
      <c r="P1048" s="33" t="s">
        <v>1655</v>
      </c>
      <c r="Q1048" s="35" t="s">
        <v>2044</v>
      </c>
      <c r="R1048" s="49">
        <f t="shared" si="289"/>
        <v>0</v>
      </c>
      <c r="S1048" s="48">
        <v>49.98</v>
      </c>
      <c r="T1048" s="48">
        <v>42.06</v>
      </c>
      <c r="U1048" s="48" t="s">
        <v>2044</v>
      </c>
      <c r="V1048" s="48" t="s">
        <v>2044</v>
      </c>
      <c r="W1048" s="49" t="s">
        <v>1740</v>
      </c>
    </row>
    <row r="1049" spans="1:23" ht="13.8">
      <c r="A1049" s="32" t="s">
        <v>86</v>
      </c>
      <c r="B1049" s="30">
        <v>100234</v>
      </c>
      <c r="C1049" s="33" t="s">
        <v>138</v>
      </c>
      <c r="D1049" s="40" t="s">
        <v>2047</v>
      </c>
      <c r="E1049" s="33" t="s">
        <v>166</v>
      </c>
      <c r="F1049" s="41">
        <v>0</v>
      </c>
      <c r="G1049" s="41">
        <v>0</v>
      </c>
      <c r="H1049" s="41">
        <v>0</v>
      </c>
      <c r="I1049" s="41">
        <v>0</v>
      </c>
      <c r="J1049" s="41">
        <v>0</v>
      </c>
      <c r="K1049" s="34" t="s">
        <v>189</v>
      </c>
      <c r="L1049" s="30" t="s">
        <v>30</v>
      </c>
      <c r="M1049" s="52" t="s">
        <v>977</v>
      </c>
      <c r="N1049" s="55" t="s">
        <v>2848</v>
      </c>
      <c r="O1049" s="33" t="s">
        <v>30</v>
      </c>
      <c r="P1049" s="33" t="s">
        <v>1656</v>
      </c>
      <c r="Q1049" s="35" t="s">
        <v>2044</v>
      </c>
      <c r="R1049" s="49">
        <f t="shared" si="289"/>
        <v>0</v>
      </c>
      <c r="S1049" s="48">
        <v>49.98</v>
      </c>
      <c r="T1049" s="48">
        <v>49.98</v>
      </c>
      <c r="U1049" s="48" t="s">
        <v>2044</v>
      </c>
      <c r="V1049" s="48" t="s">
        <v>2044</v>
      </c>
      <c r="W1049" s="49" t="s">
        <v>1740</v>
      </c>
    </row>
    <row r="1050" spans="1:23" ht="13.8">
      <c r="A1050" s="32" t="s">
        <v>86</v>
      </c>
      <c r="B1050" s="30">
        <v>100234</v>
      </c>
      <c r="C1050" s="33" t="s">
        <v>138</v>
      </c>
      <c r="D1050" s="40" t="s">
        <v>2047</v>
      </c>
      <c r="E1050" s="33" t="s">
        <v>166</v>
      </c>
      <c r="F1050" s="41">
        <v>0</v>
      </c>
      <c r="G1050" s="41">
        <v>0</v>
      </c>
      <c r="H1050" s="41">
        <v>0</v>
      </c>
      <c r="I1050" s="41">
        <v>0</v>
      </c>
      <c r="J1050" s="41">
        <v>0</v>
      </c>
      <c r="K1050" s="34" t="s">
        <v>189</v>
      </c>
      <c r="L1050" s="30" t="s">
        <v>30</v>
      </c>
      <c r="M1050" s="52" t="s">
        <v>978</v>
      </c>
      <c r="N1050" s="55" t="s">
        <v>2847</v>
      </c>
      <c r="O1050" s="33" t="s">
        <v>30</v>
      </c>
      <c r="P1050" s="33" t="s">
        <v>1657</v>
      </c>
      <c r="Q1050" s="35" t="s">
        <v>2044</v>
      </c>
      <c r="R1050" s="49">
        <f t="shared" si="289"/>
        <v>0</v>
      </c>
      <c r="S1050" s="48">
        <v>49.98</v>
      </c>
      <c r="T1050" s="48">
        <v>42.42</v>
      </c>
      <c r="U1050" s="48" t="s">
        <v>2044</v>
      </c>
      <c r="V1050" s="48" t="s">
        <v>2044</v>
      </c>
      <c r="W1050" s="49" t="s">
        <v>1740</v>
      </c>
    </row>
    <row r="1051" spans="1:23" ht="13.8">
      <c r="A1051" s="32" t="s">
        <v>86</v>
      </c>
      <c r="B1051" s="30">
        <v>100234</v>
      </c>
      <c r="C1051" s="33" t="s">
        <v>138</v>
      </c>
      <c r="D1051" s="40" t="s">
        <v>2047</v>
      </c>
      <c r="E1051" s="33" t="s">
        <v>166</v>
      </c>
      <c r="F1051" s="41">
        <v>0</v>
      </c>
      <c r="G1051" s="41">
        <v>0</v>
      </c>
      <c r="H1051" s="41">
        <v>0</v>
      </c>
      <c r="I1051" s="41">
        <v>0</v>
      </c>
      <c r="J1051" s="41">
        <v>0</v>
      </c>
      <c r="K1051" s="34" t="s">
        <v>189</v>
      </c>
      <c r="L1051" s="30" t="s">
        <v>190</v>
      </c>
      <c r="M1051" s="52" t="s">
        <v>979</v>
      </c>
      <c r="N1051" s="55" t="s">
        <v>2849</v>
      </c>
      <c r="O1051" s="33" t="s">
        <v>190</v>
      </c>
      <c r="P1051" s="33" t="s">
        <v>1658</v>
      </c>
      <c r="Q1051" s="35" t="s">
        <v>2044</v>
      </c>
      <c r="R1051" s="49">
        <f t="shared" si="289"/>
        <v>0</v>
      </c>
      <c r="S1051" s="48">
        <v>50</v>
      </c>
      <c r="T1051" s="48">
        <v>0</v>
      </c>
      <c r="U1051" s="48" t="s">
        <v>2044</v>
      </c>
      <c r="V1051" s="48" t="s">
        <v>2044</v>
      </c>
      <c r="W1051" s="49" t="s">
        <v>1740</v>
      </c>
    </row>
    <row r="1052" spans="1:23" ht="13.8">
      <c r="A1052" s="32" t="s">
        <v>86</v>
      </c>
      <c r="B1052" s="30">
        <v>100234</v>
      </c>
      <c r="C1052" s="33" t="s">
        <v>138</v>
      </c>
      <c r="D1052" s="40" t="s">
        <v>2047</v>
      </c>
      <c r="E1052" s="33" t="s">
        <v>166</v>
      </c>
      <c r="F1052" s="41">
        <v>0</v>
      </c>
      <c r="G1052" s="41">
        <v>0</v>
      </c>
      <c r="H1052" s="41">
        <v>0</v>
      </c>
      <c r="I1052" s="41">
        <v>0</v>
      </c>
      <c r="J1052" s="41">
        <v>0</v>
      </c>
      <c r="K1052" s="34" t="s">
        <v>189</v>
      </c>
      <c r="L1052" s="30" t="s">
        <v>30</v>
      </c>
      <c r="M1052" s="52" t="s">
        <v>975</v>
      </c>
      <c r="N1052" s="55" t="s">
        <v>2845</v>
      </c>
      <c r="O1052" s="33" t="s">
        <v>30</v>
      </c>
      <c r="P1052" s="33" t="s">
        <v>1659</v>
      </c>
      <c r="Q1052" s="35" t="s">
        <v>2044</v>
      </c>
      <c r="R1052" s="49">
        <f t="shared" si="289"/>
        <v>0</v>
      </c>
      <c r="S1052" s="48">
        <v>50</v>
      </c>
      <c r="T1052" s="48">
        <v>50</v>
      </c>
      <c r="U1052" s="48" t="s">
        <v>2044</v>
      </c>
      <c r="V1052" s="48" t="s">
        <v>2044</v>
      </c>
      <c r="W1052" s="49" t="s">
        <v>1740</v>
      </c>
    </row>
    <row r="1053" spans="1:23" ht="13.8">
      <c r="A1053" s="32" t="s">
        <v>86</v>
      </c>
      <c r="B1053" s="30">
        <v>100234</v>
      </c>
      <c r="C1053" s="33" t="s">
        <v>138</v>
      </c>
      <c r="D1053" s="40" t="s">
        <v>2047</v>
      </c>
      <c r="E1053" s="33" t="s">
        <v>166</v>
      </c>
      <c r="F1053" s="41">
        <v>0</v>
      </c>
      <c r="G1053" s="41">
        <v>0</v>
      </c>
      <c r="H1053" s="41">
        <v>0</v>
      </c>
      <c r="I1053" s="41">
        <v>0</v>
      </c>
      <c r="J1053" s="41">
        <v>0</v>
      </c>
      <c r="K1053" s="34" t="s">
        <v>189</v>
      </c>
      <c r="L1053" s="30" t="s">
        <v>30</v>
      </c>
      <c r="M1053" s="52" t="s">
        <v>409</v>
      </c>
      <c r="N1053" s="55" t="s">
        <v>2846</v>
      </c>
      <c r="O1053" s="33" t="s">
        <v>30</v>
      </c>
      <c r="P1053" s="33" t="s">
        <v>1660</v>
      </c>
      <c r="Q1053" s="35" t="s">
        <v>2044</v>
      </c>
      <c r="R1053" s="49">
        <f t="shared" si="289"/>
        <v>0</v>
      </c>
      <c r="S1053" s="48">
        <v>50</v>
      </c>
      <c r="T1053" s="48">
        <v>0</v>
      </c>
      <c r="U1053" s="48" t="s">
        <v>2044</v>
      </c>
      <c r="V1053" s="48" t="s">
        <v>2044</v>
      </c>
      <c r="W1053" s="49" t="s">
        <v>1740</v>
      </c>
    </row>
    <row r="1054" spans="1:23" ht="13.8">
      <c r="A1054" s="32" t="s">
        <v>86</v>
      </c>
      <c r="B1054" s="30">
        <v>100234</v>
      </c>
      <c r="C1054" s="33" t="s">
        <v>138</v>
      </c>
      <c r="D1054" s="40" t="s">
        <v>2047</v>
      </c>
      <c r="E1054" s="33" t="s">
        <v>166</v>
      </c>
      <c r="F1054" s="41">
        <v>0</v>
      </c>
      <c r="G1054" s="41">
        <v>0</v>
      </c>
      <c r="H1054" s="41">
        <v>0</v>
      </c>
      <c r="I1054" s="41">
        <v>0</v>
      </c>
      <c r="J1054" s="41">
        <v>0</v>
      </c>
      <c r="K1054" s="34" t="s">
        <v>189</v>
      </c>
      <c r="L1054" s="30" t="s">
        <v>190</v>
      </c>
      <c r="M1054" s="52" t="s">
        <v>980</v>
      </c>
      <c r="N1054" s="55" t="s">
        <v>2850</v>
      </c>
      <c r="O1054" s="33" t="s">
        <v>190</v>
      </c>
      <c r="P1054" s="33" t="s">
        <v>1661</v>
      </c>
      <c r="Q1054" s="35" t="s">
        <v>2044</v>
      </c>
      <c r="R1054" s="49">
        <f t="shared" si="289"/>
        <v>0</v>
      </c>
      <c r="S1054" s="48">
        <v>50</v>
      </c>
      <c r="T1054" s="48">
        <v>50</v>
      </c>
      <c r="U1054" s="48" t="s">
        <v>2044</v>
      </c>
      <c r="V1054" s="48" t="s">
        <v>2044</v>
      </c>
      <c r="W1054" s="49" t="s">
        <v>1740</v>
      </c>
    </row>
    <row r="1055" spans="1:23" ht="13.8">
      <c r="A1055" s="32" t="s">
        <v>86</v>
      </c>
      <c r="B1055" s="30">
        <v>100234</v>
      </c>
      <c r="C1055" s="33" t="s">
        <v>138</v>
      </c>
      <c r="D1055" s="40" t="s">
        <v>2047</v>
      </c>
      <c r="E1055" s="33" t="s">
        <v>166</v>
      </c>
      <c r="F1055" s="41">
        <v>0</v>
      </c>
      <c r="G1055" s="41">
        <v>0</v>
      </c>
      <c r="H1055" s="41">
        <v>0</v>
      </c>
      <c r="I1055" s="41">
        <v>0</v>
      </c>
      <c r="J1055" s="41">
        <v>0</v>
      </c>
      <c r="K1055" s="34" t="s">
        <v>189</v>
      </c>
      <c r="L1055" s="30" t="s">
        <v>30</v>
      </c>
      <c r="M1055" s="52" t="s">
        <v>975</v>
      </c>
      <c r="N1055" s="55" t="s">
        <v>2845</v>
      </c>
      <c r="O1055" s="33" t="s">
        <v>30</v>
      </c>
      <c r="P1055" s="33" t="s">
        <v>1662</v>
      </c>
      <c r="Q1055" s="35" t="s">
        <v>2044</v>
      </c>
      <c r="R1055" s="49">
        <f t="shared" si="289"/>
        <v>0</v>
      </c>
      <c r="S1055" s="48">
        <v>50</v>
      </c>
      <c r="T1055" s="48">
        <v>50</v>
      </c>
      <c r="U1055" s="48" t="s">
        <v>2044</v>
      </c>
      <c r="V1055" s="48" t="s">
        <v>2044</v>
      </c>
      <c r="W1055" s="49" t="s">
        <v>1740</v>
      </c>
    </row>
    <row r="1056" spans="1:23" ht="13.8">
      <c r="A1056" s="32" t="s">
        <v>86</v>
      </c>
      <c r="B1056" s="33">
        <v>100234</v>
      </c>
      <c r="C1056" s="33" t="s">
        <v>138</v>
      </c>
      <c r="D1056" s="40" t="s">
        <v>2047</v>
      </c>
      <c r="E1056" s="33" t="s">
        <v>166</v>
      </c>
      <c r="F1056" s="41">
        <v>0</v>
      </c>
      <c r="G1056" s="41">
        <v>0</v>
      </c>
      <c r="H1056" s="41">
        <v>0</v>
      </c>
      <c r="I1056" s="41">
        <v>0</v>
      </c>
      <c r="J1056" s="41">
        <v>0</v>
      </c>
      <c r="K1056" s="34" t="s">
        <v>189</v>
      </c>
      <c r="L1056" s="30" t="s">
        <v>30</v>
      </c>
      <c r="M1056" s="52" t="s">
        <v>409</v>
      </c>
      <c r="N1056" s="55" t="s">
        <v>2846</v>
      </c>
      <c r="O1056" s="33" t="s">
        <v>30</v>
      </c>
      <c r="P1056" s="33" t="s">
        <v>1663</v>
      </c>
      <c r="Q1056" s="35" t="s">
        <v>2044</v>
      </c>
      <c r="R1056" s="49">
        <f t="shared" si="289"/>
        <v>0</v>
      </c>
      <c r="S1056" s="48">
        <v>50</v>
      </c>
      <c r="T1056" s="48">
        <v>50</v>
      </c>
      <c r="U1056" s="48" t="s">
        <v>2044</v>
      </c>
      <c r="V1056" s="48" t="s">
        <v>2044</v>
      </c>
      <c r="W1056" s="49" t="s">
        <v>1740</v>
      </c>
    </row>
    <row r="1057" spans="1:23" ht="13.8">
      <c r="A1057" s="32" t="s">
        <v>86</v>
      </c>
      <c r="B1057" s="33">
        <v>100234</v>
      </c>
      <c r="C1057" s="33" t="s">
        <v>138</v>
      </c>
      <c r="D1057" s="40" t="s">
        <v>2047</v>
      </c>
      <c r="E1057" s="33" t="s">
        <v>166</v>
      </c>
      <c r="F1057" s="41">
        <v>0</v>
      </c>
      <c r="G1057" s="41">
        <v>0</v>
      </c>
      <c r="H1057" s="41">
        <v>0</v>
      </c>
      <c r="I1057" s="41">
        <v>0</v>
      </c>
      <c r="J1057" s="41">
        <v>0</v>
      </c>
      <c r="K1057" s="34" t="s">
        <v>189</v>
      </c>
      <c r="L1057" s="30" t="s">
        <v>190</v>
      </c>
      <c r="M1057" s="52" t="s">
        <v>981</v>
      </c>
      <c r="N1057" s="55" t="s">
        <v>2851</v>
      </c>
      <c r="O1057" s="33" t="s">
        <v>190</v>
      </c>
      <c r="P1057" s="33" t="s">
        <v>1221</v>
      </c>
      <c r="Q1057" s="35" t="s">
        <v>2044</v>
      </c>
      <c r="R1057" s="49">
        <f t="shared" si="289"/>
        <v>0</v>
      </c>
      <c r="S1057" s="48">
        <v>50</v>
      </c>
      <c r="T1057" s="48">
        <v>25</v>
      </c>
      <c r="U1057" s="48" t="s">
        <v>2044</v>
      </c>
      <c r="V1057" s="48" t="s">
        <v>2044</v>
      </c>
      <c r="W1057" s="49" t="s">
        <v>1740</v>
      </c>
    </row>
    <row r="1058" spans="1:23" ht="13.8">
      <c r="A1058" s="32" t="s">
        <v>86</v>
      </c>
      <c r="B1058" s="33">
        <v>100234</v>
      </c>
      <c r="C1058" s="33" t="s">
        <v>138</v>
      </c>
      <c r="D1058" s="40" t="s">
        <v>2047</v>
      </c>
      <c r="E1058" s="33" t="s">
        <v>166</v>
      </c>
      <c r="F1058" s="41">
        <v>0</v>
      </c>
      <c r="G1058" s="41">
        <v>0</v>
      </c>
      <c r="H1058" s="41">
        <v>0</v>
      </c>
      <c r="I1058" s="41">
        <v>0</v>
      </c>
      <c r="J1058" s="41">
        <v>0</v>
      </c>
      <c r="K1058" s="34" t="s">
        <v>189</v>
      </c>
      <c r="L1058" s="30" t="s">
        <v>30</v>
      </c>
      <c r="M1058" s="52" t="s">
        <v>975</v>
      </c>
      <c r="N1058" s="55" t="s">
        <v>2845</v>
      </c>
      <c r="O1058" s="33" t="s">
        <v>30</v>
      </c>
      <c r="P1058" s="33" t="s">
        <v>1222</v>
      </c>
      <c r="Q1058" s="35" t="s">
        <v>2044</v>
      </c>
      <c r="R1058" s="49">
        <f t="shared" si="289"/>
        <v>0</v>
      </c>
      <c r="S1058" s="48">
        <v>50</v>
      </c>
      <c r="T1058" s="48">
        <v>50</v>
      </c>
      <c r="U1058" s="48" t="s">
        <v>2044</v>
      </c>
      <c r="V1058" s="48" t="s">
        <v>2044</v>
      </c>
      <c r="W1058" s="49" t="s">
        <v>1740</v>
      </c>
    </row>
    <row r="1059" spans="1:23" ht="13.8">
      <c r="A1059" s="32" t="s">
        <v>86</v>
      </c>
      <c r="B1059" s="33">
        <v>100234</v>
      </c>
      <c r="C1059" s="33" t="s">
        <v>138</v>
      </c>
      <c r="D1059" s="40" t="s">
        <v>2047</v>
      </c>
      <c r="E1059" s="33" t="s">
        <v>166</v>
      </c>
      <c r="F1059" s="41">
        <v>0</v>
      </c>
      <c r="G1059" s="41">
        <v>0</v>
      </c>
      <c r="H1059" s="41">
        <v>0</v>
      </c>
      <c r="I1059" s="41">
        <v>0</v>
      </c>
      <c r="J1059" s="41">
        <v>0</v>
      </c>
      <c r="K1059" s="34" t="s">
        <v>189</v>
      </c>
      <c r="L1059" s="30" t="s">
        <v>30</v>
      </c>
      <c r="M1059" s="52" t="s">
        <v>409</v>
      </c>
      <c r="N1059" s="55" t="s">
        <v>2846</v>
      </c>
      <c r="O1059" s="33" t="s">
        <v>30</v>
      </c>
      <c r="P1059" s="33" t="s">
        <v>1664</v>
      </c>
      <c r="Q1059" s="35" t="s">
        <v>2044</v>
      </c>
      <c r="R1059" s="49">
        <f t="shared" si="289"/>
        <v>0</v>
      </c>
      <c r="S1059" s="48">
        <v>0</v>
      </c>
      <c r="T1059" s="48">
        <v>25</v>
      </c>
      <c r="U1059" s="48" t="s">
        <v>2044</v>
      </c>
      <c r="V1059" s="48" t="s">
        <v>2044</v>
      </c>
      <c r="W1059" s="49" t="s">
        <v>1740</v>
      </c>
    </row>
    <row r="1060" spans="1:23" ht="13.8">
      <c r="A1060" s="32" t="s">
        <v>86</v>
      </c>
      <c r="B1060" s="33">
        <v>100234</v>
      </c>
      <c r="C1060" s="33" t="s">
        <v>138</v>
      </c>
      <c r="D1060" s="40" t="s">
        <v>2047</v>
      </c>
      <c r="E1060" s="33" t="s">
        <v>166</v>
      </c>
      <c r="F1060" s="41">
        <v>0</v>
      </c>
      <c r="G1060" s="41">
        <v>0</v>
      </c>
      <c r="H1060" s="41">
        <v>0</v>
      </c>
      <c r="I1060" s="41">
        <v>0</v>
      </c>
      <c r="J1060" s="41">
        <v>0</v>
      </c>
      <c r="K1060" s="34" t="s">
        <v>189</v>
      </c>
      <c r="L1060" s="30" t="s">
        <v>190</v>
      </c>
      <c r="M1060" s="52" t="s">
        <v>982</v>
      </c>
      <c r="N1060" s="55" t="s">
        <v>2852</v>
      </c>
      <c r="O1060" s="33" t="s">
        <v>190</v>
      </c>
      <c r="P1060" s="33" t="s">
        <v>1665</v>
      </c>
      <c r="Q1060" s="35" t="s">
        <v>2044</v>
      </c>
      <c r="R1060" s="49">
        <f t="shared" si="289"/>
        <v>0</v>
      </c>
      <c r="S1060" s="48">
        <v>50</v>
      </c>
      <c r="T1060" s="48">
        <v>221.8</v>
      </c>
      <c r="U1060" s="48" t="s">
        <v>2044</v>
      </c>
      <c r="V1060" s="48" t="s">
        <v>2044</v>
      </c>
      <c r="W1060" s="49" t="s">
        <v>1740</v>
      </c>
    </row>
    <row r="1061" spans="1:23" ht="13.8">
      <c r="A1061" s="32" t="s">
        <v>86</v>
      </c>
      <c r="B1061" s="33">
        <v>100234</v>
      </c>
      <c r="C1061" s="33" t="s">
        <v>138</v>
      </c>
      <c r="D1061" s="40" t="s">
        <v>2047</v>
      </c>
      <c r="E1061" s="33" t="s">
        <v>166</v>
      </c>
      <c r="F1061" s="41">
        <v>0</v>
      </c>
      <c r="G1061" s="41">
        <v>0</v>
      </c>
      <c r="H1061" s="41">
        <v>0</v>
      </c>
      <c r="I1061" s="41">
        <v>0</v>
      </c>
      <c r="J1061" s="41">
        <v>0</v>
      </c>
      <c r="K1061" s="34" t="s">
        <v>189</v>
      </c>
      <c r="L1061" s="30" t="s">
        <v>30</v>
      </c>
      <c r="M1061" s="52" t="s">
        <v>975</v>
      </c>
      <c r="N1061" s="55" t="s">
        <v>2845</v>
      </c>
      <c r="O1061" s="33" t="s">
        <v>30</v>
      </c>
      <c r="P1061" s="33" t="s">
        <v>1666</v>
      </c>
      <c r="Q1061" s="35" t="s">
        <v>2044</v>
      </c>
      <c r="R1061" s="49">
        <f t="shared" si="289"/>
        <v>0</v>
      </c>
      <c r="S1061" s="48">
        <v>50</v>
      </c>
      <c r="T1061" s="48">
        <v>50</v>
      </c>
      <c r="U1061" s="48" t="s">
        <v>2044</v>
      </c>
      <c r="V1061" s="48" t="s">
        <v>2044</v>
      </c>
      <c r="W1061" s="49" t="s">
        <v>1740</v>
      </c>
    </row>
    <row r="1062" spans="1:23" ht="13.8">
      <c r="A1062" s="32" t="s">
        <v>86</v>
      </c>
      <c r="B1062" s="33">
        <v>100234</v>
      </c>
      <c r="C1062" s="33" t="s">
        <v>138</v>
      </c>
      <c r="D1062" s="40" t="s">
        <v>2047</v>
      </c>
      <c r="E1062" s="33" t="s">
        <v>166</v>
      </c>
      <c r="F1062" s="41">
        <v>0</v>
      </c>
      <c r="G1062" s="41">
        <v>0</v>
      </c>
      <c r="H1062" s="41">
        <v>0</v>
      </c>
      <c r="I1062" s="41">
        <v>0</v>
      </c>
      <c r="J1062" s="41">
        <v>0</v>
      </c>
      <c r="K1062" s="34" t="s">
        <v>189</v>
      </c>
      <c r="L1062" s="30" t="s">
        <v>30</v>
      </c>
      <c r="M1062" s="52" t="s">
        <v>409</v>
      </c>
      <c r="N1062" s="55" t="s">
        <v>2846</v>
      </c>
      <c r="O1062" s="33" t="s">
        <v>30</v>
      </c>
      <c r="P1062" s="33" t="s">
        <v>1667</v>
      </c>
      <c r="Q1062" s="35" t="s">
        <v>2044</v>
      </c>
      <c r="R1062" s="49">
        <f t="shared" si="289"/>
        <v>0</v>
      </c>
      <c r="S1062" s="48">
        <v>50</v>
      </c>
      <c r="T1062" s="48">
        <v>221.8</v>
      </c>
      <c r="U1062" s="48" t="s">
        <v>2044</v>
      </c>
      <c r="V1062" s="48" t="s">
        <v>2044</v>
      </c>
      <c r="W1062" s="49" t="s">
        <v>1740</v>
      </c>
    </row>
    <row r="1063" spans="1:23" ht="13.8">
      <c r="A1063" s="32" t="s">
        <v>86</v>
      </c>
      <c r="B1063" s="33">
        <v>100234</v>
      </c>
      <c r="C1063" s="33" t="s">
        <v>138</v>
      </c>
      <c r="D1063" s="40" t="s">
        <v>2047</v>
      </c>
      <c r="E1063" s="33" t="s">
        <v>163</v>
      </c>
      <c r="F1063" s="41">
        <f>F1065</f>
        <v>1000000</v>
      </c>
      <c r="G1063" s="41">
        <f aca="true" t="shared" si="296" ref="G1063:J1063">G1065</f>
        <v>1000000</v>
      </c>
      <c r="H1063" s="41">
        <f t="shared" si="296"/>
        <v>616485</v>
      </c>
      <c r="I1063" s="41">
        <f t="shared" si="296"/>
        <v>616485</v>
      </c>
      <c r="J1063" s="41">
        <f t="shared" si="296"/>
        <v>616485</v>
      </c>
      <c r="K1063" s="34" t="s">
        <v>189</v>
      </c>
      <c r="L1063" s="30" t="s">
        <v>190</v>
      </c>
      <c r="M1063" s="52" t="s">
        <v>983</v>
      </c>
      <c r="N1063" s="55" t="s">
        <v>2853</v>
      </c>
      <c r="O1063" s="33" t="s">
        <v>190</v>
      </c>
      <c r="P1063" s="33" t="s">
        <v>2008</v>
      </c>
      <c r="Q1063" s="35" t="s">
        <v>2044</v>
      </c>
      <c r="R1063" s="49">
        <f t="shared" si="289"/>
        <v>3849455</v>
      </c>
      <c r="S1063" s="48">
        <v>50</v>
      </c>
      <c r="T1063" s="48">
        <v>102.86</v>
      </c>
      <c r="U1063" s="48" t="s">
        <v>2044</v>
      </c>
      <c r="V1063" s="48" t="s">
        <v>2044</v>
      </c>
      <c r="W1063" s="49" t="s">
        <v>1742</v>
      </c>
    </row>
    <row r="1064" spans="1:23" ht="13.8">
      <c r="A1064" s="32" t="s">
        <v>86</v>
      </c>
      <c r="B1064" s="33">
        <v>100234</v>
      </c>
      <c r="C1064" s="33" t="s">
        <v>138</v>
      </c>
      <c r="D1064" s="40" t="s">
        <v>2047</v>
      </c>
      <c r="E1064" s="33" t="s">
        <v>163</v>
      </c>
      <c r="F1064" s="41">
        <v>0</v>
      </c>
      <c r="G1064" s="41">
        <v>0</v>
      </c>
      <c r="H1064" s="41">
        <v>0</v>
      </c>
      <c r="I1064" s="41">
        <v>0</v>
      </c>
      <c r="J1064" s="41">
        <v>0</v>
      </c>
      <c r="K1064" s="34" t="s">
        <v>189</v>
      </c>
      <c r="L1064" s="30" t="s">
        <v>30</v>
      </c>
      <c r="M1064" s="52" t="s">
        <v>984</v>
      </c>
      <c r="N1064" s="55" t="s">
        <v>2854</v>
      </c>
      <c r="O1064" s="33" t="s">
        <v>30</v>
      </c>
      <c r="P1064" s="33" t="s">
        <v>1668</v>
      </c>
      <c r="Q1064" s="35" t="s">
        <v>2044</v>
      </c>
      <c r="R1064" s="49">
        <f t="shared" si="289"/>
        <v>0</v>
      </c>
      <c r="S1064" s="48">
        <v>100</v>
      </c>
      <c r="T1064" s="48">
        <v>100</v>
      </c>
      <c r="U1064" s="48" t="s">
        <v>2044</v>
      </c>
      <c r="V1064" s="48" t="s">
        <v>2044</v>
      </c>
      <c r="W1064" s="49" t="s">
        <v>1740</v>
      </c>
    </row>
    <row r="1065" spans="1:23" ht="13.8">
      <c r="A1065" s="32" t="s">
        <v>87</v>
      </c>
      <c r="B1065" s="33">
        <v>100234</v>
      </c>
      <c r="C1065" s="33" t="s">
        <v>138</v>
      </c>
      <c r="D1065" s="40" t="s">
        <v>2047</v>
      </c>
      <c r="E1065" s="33" t="s">
        <v>163</v>
      </c>
      <c r="F1065" s="41">
        <v>1000000</v>
      </c>
      <c r="G1065" s="41">
        <v>1000000</v>
      </c>
      <c r="H1065" s="41">
        <v>616485</v>
      </c>
      <c r="I1065" s="41">
        <v>616485</v>
      </c>
      <c r="J1065" s="41">
        <v>616485</v>
      </c>
      <c r="K1065" s="34" t="s">
        <v>189</v>
      </c>
      <c r="L1065" s="30" t="s">
        <v>30</v>
      </c>
      <c r="M1065" s="52" t="s">
        <v>985</v>
      </c>
      <c r="N1065" s="55" t="s">
        <v>2855</v>
      </c>
      <c r="O1065" s="33" t="s">
        <v>30</v>
      </c>
      <c r="P1065" s="33" t="s">
        <v>2009</v>
      </c>
      <c r="Q1065" s="35" t="s">
        <v>2044</v>
      </c>
      <c r="R1065" s="49">
        <f t="shared" si="289"/>
        <v>3849455</v>
      </c>
      <c r="S1065" s="48">
        <v>50</v>
      </c>
      <c r="T1065" s="48">
        <v>98.57</v>
      </c>
      <c r="U1065" s="48" t="s">
        <v>2044</v>
      </c>
      <c r="V1065" s="48" t="s">
        <v>2044</v>
      </c>
      <c r="W1065" s="49" t="s">
        <v>1742</v>
      </c>
    </row>
    <row r="1066" spans="1:23" ht="13.8">
      <c r="A1066" s="32" t="s">
        <v>87</v>
      </c>
      <c r="B1066" s="33">
        <v>100234</v>
      </c>
      <c r="C1066" s="33" t="s">
        <v>138</v>
      </c>
      <c r="D1066" s="40" t="s">
        <v>2047</v>
      </c>
      <c r="E1066" s="33" t="s">
        <v>163</v>
      </c>
      <c r="F1066" s="41">
        <f>F1067+F1068</f>
        <v>1155000</v>
      </c>
      <c r="G1066" s="41">
        <f>G1067+G1068</f>
        <v>2903000</v>
      </c>
      <c r="H1066" s="41">
        <f aca="true" t="shared" si="297" ref="H1066:J1066">H1067+H1068</f>
        <v>245100</v>
      </c>
      <c r="I1066" s="41">
        <f t="shared" si="297"/>
        <v>245100</v>
      </c>
      <c r="J1066" s="41">
        <f t="shared" si="297"/>
        <v>245100</v>
      </c>
      <c r="K1066" s="34" t="s">
        <v>189</v>
      </c>
      <c r="L1066" s="30" t="s">
        <v>190</v>
      </c>
      <c r="M1066" s="52" t="s">
        <v>986</v>
      </c>
      <c r="N1066" s="55" t="s">
        <v>2856</v>
      </c>
      <c r="O1066" s="33" t="s">
        <v>190</v>
      </c>
      <c r="P1066" s="33" t="s">
        <v>1669</v>
      </c>
      <c r="Q1066" s="35" t="s">
        <v>2044</v>
      </c>
      <c r="R1066" s="49">
        <f aca="true" t="shared" si="298" ref="R1066">SUM(F1066:K1066)</f>
        <v>4793300</v>
      </c>
      <c r="S1066" s="48">
        <v>0</v>
      </c>
      <c r="T1066" s="48">
        <v>0</v>
      </c>
      <c r="U1066" s="48" t="s">
        <v>2044</v>
      </c>
      <c r="V1066" s="48" t="s">
        <v>2044</v>
      </c>
      <c r="W1066" s="49" t="s">
        <v>1740</v>
      </c>
    </row>
    <row r="1067" spans="1:23" ht="13.8">
      <c r="A1067" s="32" t="s">
        <v>87</v>
      </c>
      <c r="B1067" s="33">
        <v>100234</v>
      </c>
      <c r="C1067" s="33" t="s">
        <v>138</v>
      </c>
      <c r="D1067" s="40" t="s">
        <v>2047</v>
      </c>
      <c r="E1067" s="33" t="s">
        <v>163</v>
      </c>
      <c r="F1067" s="41">
        <v>0</v>
      </c>
      <c r="G1067" s="41">
        <v>1748000</v>
      </c>
      <c r="H1067" s="41">
        <v>0</v>
      </c>
      <c r="I1067" s="41">
        <v>0</v>
      </c>
      <c r="J1067" s="41">
        <v>0</v>
      </c>
      <c r="K1067" s="34" t="s">
        <v>189</v>
      </c>
      <c r="L1067" s="30" t="s">
        <v>30</v>
      </c>
      <c r="M1067" s="52" t="s">
        <v>986</v>
      </c>
      <c r="N1067" s="55" t="s">
        <v>986</v>
      </c>
      <c r="O1067" s="33" t="s">
        <v>30</v>
      </c>
      <c r="P1067" s="33" t="s">
        <v>1669</v>
      </c>
      <c r="Q1067" s="35" t="s">
        <v>2044</v>
      </c>
      <c r="R1067" s="49">
        <f t="shared" si="289"/>
        <v>1748000</v>
      </c>
      <c r="S1067" s="48">
        <v>0</v>
      </c>
      <c r="T1067" s="48">
        <v>0</v>
      </c>
      <c r="U1067" s="48" t="s">
        <v>2044</v>
      </c>
      <c r="V1067" s="48" t="s">
        <v>2044</v>
      </c>
      <c r="W1067" s="49" t="s">
        <v>1740</v>
      </c>
    </row>
    <row r="1068" spans="1:23" ht="13.8">
      <c r="A1068" s="32" t="s">
        <v>87</v>
      </c>
      <c r="B1068" s="33">
        <v>100234</v>
      </c>
      <c r="C1068" s="33" t="s">
        <v>138</v>
      </c>
      <c r="D1068" s="40" t="s">
        <v>2047</v>
      </c>
      <c r="E1068" s="33" t="s">
        <v>163</v>
      </c>
      <c r="F1068" s="41">
        <v>1155000</v>
      </c>
      <c r="G1068" s="41">
        <v>1155000</v>
      </c>
      <c r="H1068" s="41">
        <v>245100</v>
      </c>
      <c r="I1068" s="41">
        <v>245100</v>
      </c>
      <c r="J1068" s="41">
        <v>245100</v>
      </c>
      <c r="K1068" s="34" t="s">
        <v>189</v>
      </c>
      <c r="L1068" s="30" t="s">
        <v>30</v>
      </c>
      <c r="M1068" s="52" t="s">
        <v>987</v>
      </c>
      <c r="N1068" s="55" t="s">
        <v>2857</v>
      </c>
      <c r="O1068" s="33" t="s">
        <v>30</v>
      </c>
      <c r="P1068" s="33" t="s">
        <v>1670</v>
      </c>
      <c r="Q1068" s="35" t="s">
        <v>2044</v>
      </c>
      <c r="R1068" s="49">
        <f t="shared" si="289"/>
        <v>3045300</v>
      </c>
      <c r="S1068" s="48">
        <v>0</v>
      </c>
      <c r="T1068" s="48">
        <v>0</v>
      </c>
      <c r="U1068" s="48" t="s">
        <v>2044</v>
      </c>
      <c r="V1068" s="48" t="s">
        <v>2044</v>
      </c>
      <c r="W1068" s="49" t="s">
        <v>1742</v>
      </c>
    </row>
    <row r="1069" spans="1:23" ht="13.8">
      <c r="A1069" s="32" t="s">
        <v>86</v>
      </c>
      <c r="B1069" s="33">
        <v>100235</v>
      </c>
      <c r="C1069" s="33" t="s">
        <v>139</v>
      </c>
      <c r="D1069" s="40" t="s">
        <v>2047</v>
      </c>
      <c r="E1069" s="33" t="s">
        <v>169</v>
      </c>
      <c r="F1069" s="41">
        <v>11645103</v>
      </c>
      <c r="G1069" s="41">
        <f aca="true" t="shared" si="299" ref="G1069:J1069">G1070</f>
        <v>26135402.240000002</v>
      </c>
      <c r="H1069" s="41">
        <f t="shared" si="299"/>
        <v>5437739.8</v>
      </c>
      <c r="I1069" s="41">
        <f t="shared" si="299"/>
        <v>5437739.8</v>
      </c>
      <c r="J1069" s="41">
        <f t="shared" si="299"/>
        <v>5437739.8</v>
      </c>
      <c r="K1069" s="34" t="s">
        <v>189</v>
      </c>
      <c r="L1069" s="30" t="s">
        <v>27</v>
      </c>
      <c r="M1069" s="52" t="s">
        <v>1850</v>
      </c>
      <c r="N1069" s="55" t="s">
        <v>1850</v>
      </c>
      <c r="O1069" s="33" t="s">
        <v>27</v>
      </c>
      <c r="P1069" s="33" t="s">
        <v>2010</v>
      </c>
      <c r="Q1069" s="35" t="s">
        <v>2044</v>
      </c>
      <c r="R1069" s="47">
        <v>0</v>
      </c>
      <c r="S1069" s="48">
        <v>0</v>
      </c>
      <c r="T1069" s="48">
        <v>0</v>
      </c>
      <c r="U1069" s="48" t="s">
        <v>2044</v>
      </c>
      <c r="V1069" s="48" t="s">
        <v>2044</v>
      </c>
      <c r="W1069" s="49" t="s">
        <v>1740</v>
      </c>
    </row>
    <row r="1070" spans="1:23" ht="13.8">
      <c r="A1070" s="32" t="s">
        <v>86</v>
      </c>
      <c r="B1070" s="33">
        <v>100235</v>
      </c>
      <c r="C1070" s="33" t="s">
        <v>139</v>
      </c>
      <c r="D1070" s="40" t="s">
        <v>2047</v>
      </c>
      <c r="E1070" s="33" t="s">
        <v>169</v>
      </c>
      <c r="F1070" s="41">
        <f>F1071+F1083+F1085+F1088+F1091+F1096+F1099</f>
        <v>11645103</v>
      </c>
      <c r="G1070" s="41">
        <f>G1071+G1083+G1085+G1088+G1091+G1096+G1099</f>
        <v>26135402.240000002</v>
      </c>
      <c r="H1070" s="41">
        <f aca="true" t="shared" si="300" ref="H1070:J1070">H1071+H1083+H1085+H1088+H1091+H1096+H1099</f>
        <v>5437739.8</v>
      </c>
      <c r="I1070" s="41">
        <f t="shared" si="300"/>
        <v>5437739.8</v>
      </c>
      <c r="J1070" s="41">
        <f t="shared" si="300"/>
        <v>5437739.8</v>
      </c>
      <c r="K1070" s="34" t="s">
        <v>189</v>
      </c>
      <c r="L1070" s="30" t="s">
        <v>191</v>
      </c>
      <c r="M1070" s="52" t="s">
        <v>1850</v>
      </c>
      <c r="N1070" s="55" t="s">
        <v>1850</v>
      </c>
      <c r="O1070" s="33" t="s">
        <v>191</v>
      </c>
      <c r="P1070" s="33" t="s">
        <v>2010</v>
      </c>
      <c r="Q1070" s="35" t="s">
        <v>2044</v>
      </c>
      <c r="R1070" s="47">
        <v>0</v>
      </c>
      <c r="S1070" s="48">
        <v>0</v>
      </c>
      <c r="T1070" s="48">
        <v>0</v>
      </c>
      <c r="U1070" s="48" t="s">
        <v>2044</v>
      </c>
      <c r="V1070" s="48" t="s">
        <v>2044</v>
      </c>
      <c r="W1070" s="49" t="s">
        <v>1740</v>
      </c>
    </row>
    <row r="1071" spans="1:23" ht="13.8">
      <c r="A1071" s="32" t="s">
        <v>86</v>
      </c>
      <c r="B1071" s="33">
        <v>100235</v>
      </c>
      <c r="C1071" s="33" t="s">
        <v>139</v>
      </c>
      <c r="D1071" s="40" t="s">
        <v>2047</v>
      </c>
      <c r="E1071" s="33" t="s">
        <v>169</v>
      </c>
      <c r="F1071" s="41">
        <v>0</v>
      </c>
      <c r="G1071" s="41">
        <f>G1072</f>
        <v>2622912</v>
      </c>
      <c r="H1071" s="41">
        <v>0</v>
      </c>
      <c r="I1071" s="41">
        <v>0</v>
      </c>
      <c r="J1071" s="41">
        <v>0</v>
      </c>
      <c r="K1071" s="34" t="s">
        <v>189</v>
      </c>
      <c r="L1071" s="30" t="s">
        <v>190</v>
      </c>
      <c r="M1071" s="52" t="s">
        <v>1850</v>
      </c>
      <c r="N1071" s="55" t="s">
        <v>2858</v>
      </c>
      <c r="O1071" s="33" t="s">
        <v>190</v>
      </c>
      <c r="P1071" s="33" t="s">
        <v>2010</v>
      </c>
      <c r="Q1071" s="35" t="s">
        <v>2044</v>
      </c>
      <c r="R1071" s="49">
        <f t="shared" si="289"/>
        <v>2622912</v>
      </c>
      <c r="S1071" s="48">
        <v>0</v>
      </c>
      <c r="T1071" s="48">
        <v>0</v>
      </c>
      <c r="U1071" s="48" t="s">
        <v>2044</v>
      </c>
      <c r="V1071" s="48" t="s">
        <v>2044</v>
      </c>
      <c r="W1071" s="49" t="s">
        <v>1740</v>
      </c>
    </row>
    <row r="1072" spans="1:23" ht="13.8">
      <c r="A1072" s="32" t="s">
        <v>86</v>
      </c>
      <c r="B1072" s="33">
        <v>100235</v>
      </c>
      <c r="C1072" s="33" t="s">
        <v>139</v>
      </c>
      <c r="D1072" s="40" t="s">
        <v>2047</v>
      </c>
      <c r="E1072" s="33" t="s">
        <v>169</v>
      </c>
      <c r="F1072" s="41">
        <v>0</v>
      </c>
      <c r="G1072" s="41">
        <v>2622912</v>
      </c>
      <c r="H1072" s="41">
        <v>0</v>
      </c>
      <c r="I1072" s="41">
        <v>0</v>
      </c>
      <c r="J1072" s="41">
        <v>0</v>
      </c>
      <c r="K1072" s="34" t="s">
        <v>189</v>
      </c>
      <c r="L1072" s="30" t="s">
        <v>30</v>
      </c>
      <c r="M1072" s="52" t="s">
        <v>1008</v>
      </c>
      <c r="N1072" s="55" t="s">
        <v>2859</v>
      </c>
      <c r="O1072" s="33" t="s">
        <v>30</v>
      </c>
      <c r="P1072" s="33" t="s">
        <v>2011</v>
      </c>
      <c r="Q1072" s="35" t="s">
        <v>2044</v>
      </c>
      <c r="R1072" s="49">
        <f t="shared" si="289"/>
        <v>2622912</v>
      </c>
      <c r="S1072" s="48">
        <v>0</v>
      </c>
      <c r="T1072" s="48">
        <v>0</v>
      </c>
      <c r="U1072" s="48" t="s">
        <v>2044</v>
      </c>
      <c r="V1072" s="48" t="s">
        <v>2044</v>
      </c>
      <c r="W1072" s="49" t="s">
        <v>1740</v>
      </c>
    </row>
    <row r="1073" spans="1:23" ht="13.8">
      <c r="A1073" s="32" t="s">
        <v>86</v>
      </c>
      <c r="B1073" s="33">
        <v>100235</v>
      </c>
      <c r="C1073" s="33" t="s">
        <v>139</v>
      </c>
      <c r="D1073" s="40" t="s">
        <v>2047</v>
      </c>
      <c r="E1073" s="33" t="s">
        <v>185</v>
      </c>
      <c r="F1073" s="41">
        <v>0</v>
      </c>
      <c r="G1073" s="41">
        <v>0</v>
      </c>
      <c r="H1073" s="41">
        <v>0</v>
      </c>
      <c r="I1073" s="41">
        <v>0</v>
      </c>
      <c r="J1073" s="41">
        <v>0</v>
      </c>
      <c r="K1073" s="34" t="s">
        <v>189</v>
      </c>
      <c r="L1073" s="30" t="s">
        <v>190</v>
      </c>
      <c r="M1073" s="52" t="s">
        <v>988</v>
      </c>
      <c r="N1073" s="55" t="s">
        <v>2860</v>
      </c>
      <c r="O1073" s="33" t="s">
        <v>190</v>
      </c>
      <c r="P1073" s="33" t="s">
        <v>1671</v>
      </c>
      <c r="Q1073" s="35" t="s">
        <v>2044</v>
      </c>
      <c r="R1073" s="49">
        <f t="shared" si="289"/>
        <v>0</v>
      </c>
      <c r="S1073" s="48">
        <v>0</v>
      </c>
      <c r="T1073" s="48">
        <v>0</v>
      </c>
      <c r="U1073" s="48" t="s">
        <v>2044</v>
      </c>
      <c r="V1073" s="48" t="s">
        <v>2044</v>
      </c>
      <c r="W1073" s="49" t="s">
        <v>1742</v>
      </c>
    </row>
    <row r="1074" spans="1:23" ht="13.8">
      <c r="A1074" s="32" t="s">
        <v>86</v>
      </c>
      <c r="B1074" s="33">
        <v>100235</v>
      </c>
      <c r="C1074" s="33" t="s">
        <v>139</v>
      </c>
      <c r="D1074" s="40" t="s">
        <v>2047</v>
      </c>
      <c r="E1074" s="33" t="s">
        <v>185</v>
      </c>
      <c r="F1074" s="41">
        <v>0</v>
      </c>
      <c r="G1074" s="41">
        <v>0</v>
      </c>
      <c r="H1074" s="41">
        <v>0</v>
      </c>
      <c r="I1074" s="41">
        <v>0</v>
      </c>
      <c r="J1074" s="41">
        <v>0</v>
      </c>
      <c r="K1074" s="34" t="s">
        <v>189</v>
      </c>
      <c r="L1074" s="30" t="s">
        <v>30</v>
      </c>
      <c r="M1074" s="52" t="s">
        <v>989</v>
      </c>
      <c r="N1074" s="55" t="s">
        <v>2861</v>
      </c>
      <c r="O1074" s="33" t="s">
        <v>30</v>
      </c>
      <c r="P1074" s="33" t="s">
        <v>1672</v>
      </c>
      <c r="Q1074" s="35" t="s">
        <v>2044</v>
      </c>
      <c r="R1074" s="49">
        <f t="shared" si="289"/>
        <v>0</v>
      </c>
      <c r="S1074" s="48">
        <v>0</v>
      </c>
      <c r="T1074" s="48">
        <v>0</v>
      </c>
      <c r="U1074" s="48" t="s">
        <v>2044</v>
      </c>
      <c r="V1074" s="48" t="s">
        <v>2044</v>
      </c>
      <c r="W1074" s="49" t="s">
        <v>1740</v>
      </c>
    </row>
    <row r="1075" spans="1:23" ht="13.8">
      <c r="A1075" s="32" t="s">
        <v>86</v>
      </c>
      <c r="B1075" s="33">
        <v>100235</v>
      </c>
      <c r="C1075" s="33" t="s">
        <v>139</v>
      </c>
      <c r="D1075" s="40" t="s">
        <v>2047</v>
      </c>
      <c r="E1075" s="33" t="s">
        <v>185</v>
      </c>
      <c r="F1075" s="41">
        <v>0</v>
      </c>
      <c r="G1075" s="41">
        <v>0</v>
      </c>
      <c r="H1075" s="41">
        <v>0</v>
      </c>
      <c r="I1075" s="41">
        <v>0</v>
      </c>
      <c r="J1075" s="41">
        <v>0</v>
      </c>
      <c r="K1075" s="34" t="s">
        <v>189</v>
      </c>
      <c r="L1075" s="30" t="s">
        <v>190</v>
      </c>
      <c r="M1075" s="52" t="s">
        <v>990</v>
      </c>
      <c r="N1075" s="55" t="s">
        <v>2862</v>
      </c>
      <c r="O1075" s="33" t="s">
        <v>190</v>
      </c>
      <c r="P1075" s="33" t="s">
        <v>1673</v>
      </c>
      <c r="Q1075" s="35" t="s">
        <v>2044</v>
      </c>
      <c r="R1075" s="49">
        <f t="shared" si="289"/>
        <v>0</v>
      </c>
      <c r="S1075" s="48">
        <v>0</v>
      </c>
      <c r="T1075" s="48">
        <v>0</v>
      </c>
      <c r="U1075" s="48" t="s">
        <v>2044</v>
      </c>
      <c r="V1075" s="48" t="s">
        <v>2044</v>
      </c>
      <c r="W1075" s="49" t="s">
        <v>1742</v>
      </c>
    </row>
    <row r="1076" spans="1:23" ht="13.8">
      <c r="A1076" s="32" t="s">
        <v>86</v>
      </c>
      <c r="B1076" s="33">
        <v>100235</v>
      </c>
      <c r="C1076" s="7" t="s">
        <v>139</v>
      </c>
      <c r="D1076" s="40" t="s">
        <v>2047</v>
      </c>
      <c r="E1076" s="7" t="s">
        <v>185</v>
      </c>
      <c r="F1076" s="42">
        <v>0</v>
      </c>
      <c r="G1076" s="42">
        <v>0</v>
      </c>
      <c r="H1076" s="42">
        <v>0</v>
      </c>
      <c r="I1076" s="41">
        <v>0</v>
      </c>
      <c r="J1076" s="41">
        <v>0</v>
      </c>
      <c r="K1076" s="34" t="s">
        <v>189</v>
      </c>
      <c r="L1076" s="30" t="s">
        <v>30</v>
      </c>
      <c r="M1076" s="52" t="s">
        <v>991</v>
      </c>
      <c r="N1076" s="55" t="s">
        <v>2863</v>
      </c>
      <c r="O1076" s="33" t="s">
        <v>30</v>
      </c>
      <c r="P1076" s="33" t="s">
        <v>1674</v>
      </c>
      <c r="Q1076" s="35" t="s">
        <v>2044</v>
      </c>
      <c r="R1076" s="49">
        <f t="shared" si="289"/>
        <v>0</v>
      </c>
      <c r="S1076" s="48">
        <v>0</v>
      </c>
      <c r="T1076" s="48">
        <v>0</v>
      </c>
      <c r="U1076" s="48" t="s">
        <v>2044</v>
      </c>
      <c r="V1076" s="48" t="s">
        <v>2044</v>
      </c>
      <c r="W1076" s="49" t="s">
        <v>1742</v>
      </c>
    </row>
    <row r="1077" spans="1:23" ht="13.8">
      <c r="A1077" s="32" t="s">
        <v>86</v>
      </c>
      <c r="B1077" s="33">
        <v>100235</v>
      </c>
      <c r="C1077" s="33" t="s">
        <v>139</v>
      </c>
      <c r="D1077" s="40" t="s">
        <v>2047</v>
      </c>
      <c r="E1077" s="33" t="s">
        <v>185</v>
      </c>
      <c r="F1077" s="41">
        <v>0</v>
      </c>
      <c r="G1077" s="41">
        <v>0</v>
      </c>
      <c r="H1077" s="42">
        <v>0</v>
      </c>
      <c r="I1077" s="41">
        <v>0</v>
      </c>
      <c r="J1077" s="41">
        <v>0</v>
      </c>
      <c r="K1077" s="34" t="s">
        <v>189</v>
      </c>
      <c r="L1077" s="30" t="s">
        <v>190</v>
      </c>
      <c r="M1077" s="52" t="s">
        <v>992</v>
      </c>
      <c r="N1077" s="55" t="s">
        <v>2864</v>
      </c>
      <c r="O1077" s="33" t="s">
        <v>190</v>
      </c>
      <c r="P1077" s="33" t="s">
        <v>1675</v>
      </c>
      <c r="Q1077" s="35" t="s">
        <v>2044</v>
      </c>
      <c r="R1077" s="49">
        <f t="shared" si="289"/>
        <v>0</v>
      </c>
      <c r="S1077" s="48">
        <v>0</v>
      </c>
      <c r="T1077" s="48">
        <v>0</v>
      </c>
      <c r="U1077" s="48" t="s">
        <v>2044</v>
      </c>
      <c r="V1077" s="48" t="s">
        <v>2044</v>
      </c>
      <c r="W1077" s="49" t="s">
        <v>1740</v>
      </c>
    </row>
    <row r="1078" spans="1:23" ht="13.8">
      <c r="A1078" s="32" t="s">
        <v>86</v>
      </c>
      <c r="B1078" s="33">
        <v>100235</v>
      </c>
      <c r="C1078" s="33" t="s">
        <v>139</v>
      </c>
      <c r="D1078" s="40" t="s">
        <v>2047</v>
      </c>
      <c r="E1078" s="33" t="s">
        <v>185</v>
      </c>
      <c r="F1078" s="41">
        <v>0</v>
      </c>
      <c r="G1078" s="41">
        <v>0</v>
      </c>
      <c r="H1078" s="42">
        <v>0</v>
      </c>
      <c r="I1078" s="41">
        <v>0</v>
      </c>
      <c r="J1078" s="41">
        <v>0</v>
      </c>
      <c r="K1078" s="34" t="s">
        <v>189</v>
      </c>
      <c r="L1078" s="30" t="s">
        <v>30</v>
      </c>
      <c r="M1078" s="52" t="s">
        <v>993</v>
      </c>
      <c r="N1078" s="55" t="s">
        <v>2864</v>
      </c>
      <c r="O1078" s="33" t="s">
        <v>30</v>
      </c>
      <c r="P1078" s="33" t="s">
        <v>1675</v>
      </c>
      <c r="Q1078" s="35" t="s">
        <v>2044</v>
      </c>
      <c r="R1078" s="49">
        <f t="shared" si="289"/>
        <v>0</v>
      </c>
      <c r="S1078" s="48">
        <v>0</v>
      </c>
      <c r="T1078" s="48">
        <v>0</v>
      </c>
      <c r="U1078" s="48" t="s">
        <v>2044</v>
      </c>
      <c r="V1078" s="48" t="s">
        <v>2044</v>
      </c>
      <c r="W1078" s="49" t="s">
        <v>1742</v>
      </c>
    </row>
    <row r="1079" spans="1:23" ht="13.8">
      <c r="A1079" s="32" t="s">
        <v>86</v>
      </c>
      <c r="B1079" s="33">
        <v>100235</v>
      </c>
      <c r="C1079" s="33" t="s">
        <v>139</v>
      </c>
      <c r="D1079" s="40" t="s">
        <v>2047</v>
      </c>
      <c r="E1079" s="33" t="s">
        <v>185</v>
      </c>
      <c r="F1079" s="41">
        <v>0</v>
      </c>
      <c r="G1079" s="41">
        <v>0</v>
      </c>
      <c r="H1079" s="41">
        <v>0</v>
      </c>
      <c r="I1079" s="41">
        <v>0</v>
      </c>
      <c r="J1079" s="41">
        <v>0</v>
      </c>
      <c r="K1079" s="34" t="s">
        <v>189</v>
      </c>
      <c r="L1079" s="30" t="s">
        <v>190</v>
      </c>
      <c r="M1079" s="52" t="s">
        <v>994</v>
      </c>
      <c r="N1079" s="55" t="s">
        <v>2864</v>
      </c>
      <c r="O1079" s="33" t="s">
        <v>190</v>
      </c>
      <c r="P1079" s="33" t="s">
        <v>1676</v>
      </c>
      <c r="Q1079" s="35" t="s">
        <v>2044</v>
      </c>
      <c r="R1079" s="49">
        <f t="shared" si="289"/>
        <v>0</v>
      </c>
      <c r="S1079" s="48">
        <v>0</v>
      </c>
      <c r="T1079" s="48">
        <v>0</v>
      </c>
      <c r="U1079" s="48" t="s">
        <v>2044</v>
      </c>
      <c r="V1079" s="48" t="s">
        <v>2044</v>
      </c>
      <c r="W1079" s="49" t="s">
        <v>1740</v>
      </c>
    </row>
    <row r="1080" spans="1:23" ht="22.5" customHeight="1">
      <c r="A1080" s="32" t="s">
        <v>86</v>
      </c>
      <c r="B1080" s="33">
        <v>100235</v>
      </c>
      <c r="C1080" s="33" t="s">
        <v>139</v>
      </c>
      <c r="D1080" s="40" t="s">
        <v>2047</v>
      </c>
      <c r="E1080" s="33" t="s">
        <v>185</v>
      </c>
      <c r="F1080" s="41">
        <v>0</v>
      </c>
      <c r="G1080" s="41">
        <v>0</v>
      </c>
      <c r="H1080" s="41">
        <v>0</v>
      </c>
      <c r="I1080" s="41">
        <v>0</v>
      </c>
      <c r="J1080" s="41">
        <v>0</v>
      </c>
      <c r="K1080" s="34" t="s">
        <v>189</v>
      </c>
      <c r="L1080" s="30" t="s">
        <v>30</v>
      </c>
      <c r="M1080" s="52" t="s">
        <v>995</v>
      </c>
      <c r="N1080" s="55" t="s">
        <v>2864</v>
      </c>
      <c r="O1080" s="33" t="s">
        <v>30</v>
      </c>
      <c r="P1080" s="33" t="s">
        <v>1676</v>
      </c>
      <c r="Q1080" s="35" t="s">
        <v>2044</v>
      </c>
      <c r="R1080" s="49">
        <f t="shared" si="289"/>
        <v>0</v>
      </c>
      <c r="S1080" s="48">
        <v>0</v>
      </c>
      <c r="T1080" s="48">
        <v>0</v>
      </c>
      <c r="U1080" s="48" t="s">
        <v>2044</v>
      </c>
      <c r="V1080" s="48" t="s">
        <v>2044</v>
      </c>
      <c r="W1080" s="49" t="s">
        <v>1740</v>
      </c>
    </row>
    <row r="1081" spans="1:23" ht="22.5" customHeight="1">
      <c r="A1081" s="32" t="s">
        <v>86</v>
      </c>
      <c r="B1081" s="33">
        <v>100235</v>
      </c>
      <c r="C1081" s="33" t="s">
        <v>139</v>
      </c>
      <c r="D1081" s="40" t="s">
        <v>2047</v>
      </c>
      <c r="E1081" s="33" t="s">
        <v>185</v>
      </c>
      <c r="F1081" s="41">
        <v>0</v>
      </c>
      <c r="G1081" s="41">
        <v>0</v>
      </c>
      <c r="H1081" s="41">
        <v>0</v>
      </c>
      <c r="I1081" s="41">
        <v>0</v>
      </c>
      <c r="J1081" s="41">
        <v>0</v>
      </c>
      <c r="K1081" s="34" t="s">
        <v>189</v>
      </c>
      <c r="L1081" s="30" t="s">
        <v>190</v>
      </c>
      <c r="M1081" s="52" t="s">
        <v>996</v>
      </c>
      <c r="N1081" s="55" t="s">
        <v>2865</v>
      </c>
      <c r="O1081" s="33" t="s">
        <v>190</v>
      </c>
      <c r="P1081" s="33" t="s">
        <v>1677</v>
      </c>
      <c r="Q1081" s="35" t="s">
        <v>2044</v>
      </c>
      <c r="R1081" s="49">
        <f t="shared" si="289"/>
        <v>0</v>
      </c>
      <c r="S1081" s="48">
        <v>0</v>
      </c>
      <c r="T1081" s="48">
        <v>0</v>
      </c>
      <c r="U1081" s="48" t="s">
        <v>2044</v>
      </c>
      <c r="V1081" s="48" t="s">
        <v>2044</v>
      </c>
      <c r="W1081" s="49" t="s">
        <v>1740</v>
      </c>
    </row>
    <row r="1082" spans="1:23" ht="13.8">
      <c r="A1082" s="32" t="s">
        <v>86</v>
      </c>
      <c r="B1082" s="33">
        <v>100235</v>
      </c>
      <c r="C1082" s="33" t="s">
        <v>139</v>
      </c>
      <c r="D1082" s="40" t="s">
        <v>2047</v>
      </c>
      <c r="E1082" s="33" t="s">
        <v>185</v>
      </c>
      <c r="F1082" s="41">
        <v>0</v>
      </c>
      <c r="G1082" s="41">
        <v>0</v>
      </c>
      <c r="H1082" s="41">
        <v>0</v>
      </c>
      <c r="I1082" s="41">
        <v>0</v>
      </c>
      <c r="J1082" s="41">
        <v>0</v>
      </c>
      <c r="K1082" s="34" t="s">
        <v>189</v>
      </c>
      <c r="L1082" s="30" t="s">
        <v>30</v>
      </c>
      <c r="M1082" s="12" t="s">
        <v>997</v>
      </c>
      <c r="N1082" s="55" t="s">
        <v>2866</v>
      </c>
      <c r="O1082" s="7" t="s">
        <v>30</v>
      </c>
      <c r="P1082" s="7" t="s">
        <v>1678</v>
      </c>
      <c r="Q1082" s="35" t="s">
        <v>2044</v>
      </c>
      <c r="R1082" s="49">
        <f t="shared" si="289"/>
        <v>0</v>
      </c>
      <c r="S1082" s="48">
        <v>0</v>
      </c>
      <c r="T1082" s="48">
        <v>0</v>
      </c>
      <c r="U1082" s="48" t="s">
        <v>2044</v>
      </c>
      <c r="V1082" s="48" t="s">
        <v>2044</v>
      </c>
      <c r="W1082" s="49" t="s">
        <v>1740</v>
      </c>
    </row>
    <row r="1083" spans="1:23" ht="13.8">
      <c r="A1083" s="32" t="s">
        <v>86</v>
      </c>
      <c r="B1083" s="33">
        <v>100235</v>
      </c>
      <c r="C1083" s="33" t="s">
        <v>139</v>
      </c>
      <c r="D1083" s="40" t="s">
        <v>2047</v>
      </c>
      <c r="E1083" s="33" t="s">
        <v>185</v>
      </c>
      <c r="F1083" s="41">
        <v>0</v>
      </c>
      <c r="G1083" s="41">
        <f>G1084</f>
        <v>580000</v>
      </c>
      <c r="H1083" s="41">
        <v>0</v>
      </c>
      <c r="I1083" s="41">
        <v>0</v>
      </c>
      <c r="J1083" s="41">
        <v>0</v>
      </c>
      <c r="K1083" s="34" t="s">
        <v>189</v>
      </c>
      <c r="L1083" s="30" t="s">
        <v>190</v>
      </c>
      <c r="M1083" s="12" t="s">
        <v>998</v>
      </c>
      <c r="N1083" s="55" t="s">
        <v>2867</v>
      </c>
      <c r="O1083" s="7" t="s">
        <v>190</v>
      </c>
      <c r="P1083" s="7" t="s">
        <v>1679</v>
      </c>
      <c r="Q1083" s="35" t="s">
        <v>2044</v>
      </c>
      <c r="R1083" s="49">
        <f t="shared" si="289"/>
        <v>580000</v>
      </c>
      <c r="S1083" s="48">
        <v>0</v>
      </c>
      <c r="T1083" s="48">
        <v>0</v>
      </c>
      <c r="U1083" s="48" t="s">
        <v>2044</v>
      </c>
      <c r="V1083" s="48" t="s">
        <v>2044</v>
      </c>
      <c r="W1083" s="49" t="s">
        <v>1740</v>
      </c>
    </row>
    <row r="1084" spans="1:23" ht="13.8">
      <c r="A1084" s="32" t="s">
        <v>87</v>
      </c>
      <c r="B1084" s="33">
        <v>100235</v>
      </c>
      <c r="C1084" s="33" t="s">
        <v>139</v>
      </c>
      <c r="D1084" s="40" t="s">
        <v>2047</v>
      </c>
      <c r="E1084" s="33" t="s">
        <v>185</v>
      </c>
      <c r="F1084" s="41">
        <v>0</v>
      </c>
      <c r="G1084" s="41">
        <v>580000</v>
      </c>
      <c r="H1084" s="41">
        <v>0</v>
      </c>
      <c r="I1084" s="41">
        <v>0</v>
      </c>
      <c r="J1084" s="41">
        <v>0</v>
      </c>
      <c r="K1084" s="34" t="s">
        <v>189</v>
      </c>
      <c r="L1084" s="30" t="s">
        <v>30</v>
      </c>
      <c r="M1084" s="52" t="s">
        <v>999</v>
      </c>
      <c r="N1084" s="55" t="s">
        <v>2867</v>
      </c>
      <c r="O1084" s="33" t="s">
        <v>30</v>
      </c>
      <c r="P1084" s="33" t="s">
        <v>1679</v>
      </c>
      <c r="Q1084" s="35" t="s">
        <v>2044</v>
      </c>
      <c r="R1084" s="49">
        <f t="shared" si="289"/>
        <v>580000</v>
      </c>
      <c r="S1084" s="48">
        <v>0</v>
      </c>
      <c r="T1084" s="48">
        <v>0</v>
      </c>
      <c r="U1084" s="48" t="s">
        <v>2044</v>
      </c>
      <c r="V1084" s="48" t="s">
        <v>2044</v>
      </c>
      <c r="W1084" s="49" t="s">
        <v>1740</v>
      </c>
    </row>
    <row r="1085" spans="1:23" ht="13.8">
      <c r="A1085" s="32" t="s">
        <v>86</v>
      </c>
      <c r="B1085" s="33">
        <v>100235</v>
      </c>
      <c r="C1085" s="33" t="s">
        <v>139</v>
      </c>
      <c r="D1085" s="40" t="s">
        <v>2047</v>
      </c>
      <c r="E1085" s="33" t="s">
        <v>186</v>
      </c>
      <c r="F1085" s="41">
        <f>F1086+F1087</f>
        <v>850738</v>
      </c>
      <c r="G1085" s="41">
        <f aca="true" t="shared" si="301" ref="G1085:J1085">G1086+G1087</f>
        <v>850738</v>
      </c>
      <c r="H1085" s="41">
        <f t="shared" si="301"/>
        <v>850738</v>
      </c>
      <c r="I1085" s="41">
        <f t="shared" si="301"/>
        <v>850738</v>
      </c>
      <c r="J1085" s="41">
        <f t="shared" si="301"/>
        <v>850738</v>
      </c>
      <c r="K1085" s="34" t="s">
        <v>189</v>
      </c>
      <c r="L1085" s="30" t="s">
        <v>190</v>
      </c>
      <c r="M1085" s="52" t="s">
        <v>1000</v>
      </c>
      <c r="N1085" s="55" t="s">
        <v>2868</v>
      </c>
      <c r="O1085" s="33" t="s">
        <v>190</v>
      </c>
      <c r="P1085" s="33" t="s">
        <v>1680</v>
      </c>
      <c r="Q1085" s="35" t="s">
        <v>2044</v>
      </c>
      <c r="R1085" s="49">
        <f t="shared" si="289"/>
        <v>4253690</v>
      </c>
      <c r="S1085" s="48">
        <v>0</v>
      </c>
      <c r="T1085" s="48">
        <v>0</v>
      </c>
      <c r="U1085" s="48" t="s">
        <v>2044</v>
      </c>
      <c r="V1085" s="48" t="s">
        <v>2044</v>
      </c>
      <c r="W1085" s="49" t="s">
        <v>1740</v>
      </c>
    </row>
    <row r="1086" spans="1:23" ht="13.8">
      <c r="A1086" s="32" t="s">
        <v>87</v>
      </c>
      <c r="B1086" s="33">
        <v>100235</v>
      </c>
      <c r="C1086" s="33" t="s">
        <v>139</v>
      </c>
      <c r="D1086" s="40" t="s">
        <v>2047</v>
      </c>
      <c r="E1086" s="33" t="s">
        <v>186</v>
      </c>
      <c r="F1086" s="41">
        <v>850738</v>
      </c>
      <c r="G1086" s="41">
        <v>850738</v>
      </c>
      <c r="H1086" s="41">
        <v>850738</v>
      </c>
      <c r="I1086" s="41">
        <v>850738</v>
      </c>
      <c r="J1086" s="41">
        <v>850738</v>
      </c>
      <c r="K1086" s="34" t="s">
        <v>189</v>
      </c>
      <c r="L1086" s="30" t="s">
        <v>30</v>
      </c>
      <c r="M1086" s="52" t="s">
        <v>1001</v>
      </c>
      <c r="N1086" s="55" t="s">
        <v>2869</v>
      </c>
      <c r="O1086" s="33" t="s">
        <v>30</v>
      </c>
      <c r="P1086" s="33" t="s">
        <v>1681</v>
      </c>
      <c r="Q1086" s="35" t="s">
        <v>2044</v>
      </c>
      <c r="R1086" s="49">
        <f t="shared" si="289"/>
        <v>4253690</v>
      </c>
      <c r="S1086" s="48">
        <v>48</v>
      </c>
      <c r="T1086" s="48">
        <v>48.28</v>
      </c>
      <c r="U1086" s="48" t="s">
        <v>2044</v>
      </c>
      <c r="V1086" s="48" t="s">
        <v>2044</v>
      </c>
      <c r="W1086" s="49" t="s">
        <v>1740</v>
      </c>
    </row>
    <row r="1087" spans="1:23" ht="13.8">
      <c r="A1087" s="32" t="s">
        <v>86</v>
      </c>
      <c r="B1087" s="33">
        <v>100235</v>
      </c>
      <c r="C1087" s="33" t="s">
        <v>139</v>
      </c>
      <c r="D1087" s="40" t="s">
        <v>2047</v>
      </c>
      <c r="E1087" s="33" t="s">
        <v>186</v>
      </c>
      <c r="F1087" s="41">
        <v>0</v>
      </c>
      <c r="G1087" s="41">
        <v>0</v>
      </c>
      <c r="H1087" s="41">
        <v>0</v>
      </c>
      <c r="I1087" s="41">
        <v>0</v>
      </c>
      <c r="J1087" s="41">
        <v>0</v>
      </c>
      <c r="K1087" s="34" t="s">
        <v>189</v>
      </c>
      <c r="L1087" s="30" t="s">
        <v>30</v>
      </c>
      <c r="M1087" s="52" t="s">
        <v>1002</v>
      </c>
      <c r="N1087" s="55" t="s">
        <v>2870</v>
      </c>
      <c r="O1087" s="33" t="s">
        <v>30</v>
      </c>
      <c r="P1087" s="33" t="s">
        <v>1682</v>
      </c>
      <c r="Q1087" s="35" t="s">
        <v>2044</v>
      </c>
      <c r="R1087" s="49">
        <f t="shared" si="289"/>
        <v>0</v>
      </c>
      <c r="S1087" s="48">
        <v>0</v>
      </c>
      <c r="T1087" s="48">
        <v>0</v>
      </c>
      <c r="U1087" s="48" t="s">
        <v>2044</v>
      </c>
      <c r="V1087" s="48" t="s">
        <v>2044</v>
      </c>
      <c r="W1087" s="49" t="s">
        <v>1740</v>
      </c>
    </row>
    <row r="1088" spans="1:23" ht="13.8">
      <c r="A1088" s="32" t="s">
        <v>86</v>
      </c>
      <c r="B1088" s="33">
        <v>100235</v>
      </c>
      <c r="C1088" s="33" t="s">
        <v>139</v>
      </c>
      <c r="D1088" s="40" t="s">
        <v>2047</v>
      </c>
      <c r="E1088" s="33" t="s">
        <v>169</v>
      </c>
      <c r="F1088" s="41">
        <f>F1090</f>
        <v>3294365</v>
      </c>
      <c r="G1088" s="41">
        <f>G1089+G1090</f>
        <v>3702182.37</v>
      </c>
      <c r="H1088" s="41">
        <v>0</v>
      </c>
      <c r="I1088" s="41">
        <v>0</v>
      </c>
      <c r="J1088" s="41">
        <v>0</v>
      </c>
      <c r="K1088" s="34" t="s">
        <v>189</v>
      </c>
      <c r="L1088" s="30" t="s">
        <v>190</v>
      </c>
      <c r="M1088" s="52" t="s">
        <v>1003</v>
      </c>
      <c r="N1088" s="55" t="s">
        <v>2871</v>
      </c>
      <c r="O1088" s="33" t="s">
        <v>190</v>
      </c>
      <c r="P1088" s="33" t="s">
        <v>1683</v>
      </c>
      <c r="Q1088" s="35" t="s">
        <v>2044</v>
      </c>
      <c r="R1088" s="49">
        <f aca="true" t="shared" si="302" ref="R1088">SUM(F1088:K1088)</f>
        <v>6996547.37</v>
      </c>
      <c r="S1088" s="48">
        <v>0</v>
      </c>
      <c r="T1088" s="48">
        <v>0</v>
      </c>
      <c r="U1088" s="48" t="s">
        <v>2044</v>
      </c>
      <c r="V1088" s="48" t="s">
        <v>2044</v>
      </c>
      <c r="W1088" s="49" t="s">
        <v>1740</v>
      </c>
    </row>
    <row r="1089" spans="1:23" ht="13.8">
      <c r="A1089" s="32" t="s">
        <v>86</v>
      </c>
      <c r="B1089" s="33">
        <v>100235</v>
      </c>
      <c r="C1089" s="33" t="s">
        <v>139</v>
      </c>
      <c r="D1089" s="40" t="s">
        <v>2047</v>
      </c>
      <c r="E1089" s="33" t="s">
        <v>169</v>
      </c>
      <c r="F1089" s="41">
        <v>0</v>
      </c>
      <c r="G1089" s="41">
        <v>407817.37</v>
      </c>
      <c r="H1089" s="41">
        <v>0</v>
      </c>
      <c r="I1089" s="41">
        <v>0</v>
      </c>
      <c r="J1089" s="41">
        <v>0</v>
      </c>
      <c r="K1089" s="34" t="s">
        <v>189</v>
      </c>
      <c r="L1089" s="30" t="s">
        <v>30</v>
      </c>
      <c r="M1089" s="52" t="s">
        <v>1003</v>
      </c>
      <c r="N1089" s="55" t="s">
        <v>1003</v>
      </c>
      <c r="O1089" s="33" t="s">
        <v>30</v>
      </c>
      <c r="P1089" s="33" t="s">
        <v>1683</v>
      </c>
      <c r="Q1089" s="35" t="s">
        <v>2044</v>
      </c>
      <c r="R1089" s="49">
        <f t="shared" si="289"/>
        <v>407817.37</v>
      </c>
      <c r="S1089" s="48">
        <v>0</v>
      </c>
      <c r="T1089" s="48">
        <v>0</v>
      </c>
      <c r="U1089" s="48" t="s">
        <v>2044</v>
      </c>
      <c r="V1089" s="48" t="s">
        <v>2044</v>
      </c>
      <c r="W1089" s="49" t="s">
        <v>1740</v>
      </c>
    </row>
    <row r="1090" spans="1:23" ht="13.8">
      <c r="A1090" s="32" t="s">
        <v>86</v>
      </c>
      <c r="B1090" s="33">
        <v>100235</v>
      </c>
      <c r="C1090" s="33" t="s">
        <v>139</v>
      </c>
      <c r="D1090" s="40" t="s">
        <v>2047</v>
      </c>
      <c r="E1090" s="33" t="s">
        <v>169</v>
      </c>
      <c r="F1090" s="41">
        <v>3294365</v>
      </c>
      <c r="G1090" s="41">
        <v>3294365</v>
      </c>
      <c r="H1090" s="41">
        <v>0</v>
      </c>
      <c r="I1090" s="41">
        <v>0</v>
      </c>
      <c r="J1090" s="41">
        <v>0</v>
      </c>
      <c r="K1090" s="34" t="s">
        <v>189</v>
      </c>
      <c r="L1090" s="30" t="s">
        <v>30</v>
      </c>
      <c r="M1090" s="52" t="s">
        <v>1004</v>
      </c>
      <c r="N1090" s="55" t="s">
        <v>2872</v>
      </c>
      <c r="O1090" s="33" t="s">
        <v>30</v>
      </c>
      <c r="P1090" s="33" t="s">
        <v>1684</v>
      </c>
      <c r="Q1090" s="35" t="s">
        <v>2044</v>
      </c>
      <c r="R1090" s="49">
        <f t="shared" si="289"/>
        <v>6588730</v>
      </c>
      <c r="S1090" s="48">
        <v>50</v>
      </c>
      <c r="T1090" s="48">
        <v>50</v>
      </c>
      <c r="U1090" s="48" t="s">
        <v>2044</v>
      </c>
      <c r="V1090" s="48" t="s">
        <v>2044</v>
      </c>
      <c r="W1090" s="49" t="s">
        <v>1740</v>
      </c>
    </row>
    <row r="1091" spans="1:23" ht="13.8">
      <c r="A1091" s="32" t="s">
        <v>86</v>
      </c>
      <c r="B1091" s="33">
        <v>100235</v>
      </c>
      <c r="C1091" s="33" t="s">
        <v>139</v>
      </c>
      <c r="D1091" s="40" t="s">
        <v>2047</v>
      </c>
      <c r="E1091" s="33" t="s">
        <v>169</v>
      </c>
      <c r="F1091" s="41">
        <f>SUM(F1092:F1095)</f>
        <v>2500000</v>
      </c>
      <c r="G1091" s="41">
        <f>G1092+G1093+G1094+G1095</f>
        <v>4999210.34</v>
      </c>
      <c r="H1091" s="41">
        <f aca="true" t="shared" si="303" ref="H1091:J1091">H1092+H1093+H1094+H1095</f>
        <v>2235319.02</v>
      </c>
      <c r="I1091" s="41">
        <f t="shared" si="303"/>
        <v>2235319.02</v>
      </c>
      <c r="J1091" s="41">
        <f t="shared" si="303"/>
        <v>2235319.02</v>
      </c>
      <c r="K1091" s="34" t="s">
        <v>189</v>
      </c>
      <c r="L1091" s="30" t="s">
        <v>190</v>
      </c>
      <c r="M1091" s="52" t="s">
        <v>1005</v>
      </c>
      <c r="N1091" s="55" t="s">
        <v>2873</v>
      </c>
      <c r="O1091" s="33" t="s">
        <v>190</v>
      </c>
      <c r="P1091" s="33" t="s">
        <v>1683</v>
      </c>
      <c r="Q1091" s="35" t="s">
        <v>2044</v>
      </c>
      <c r="R1091" s="49">
        <f aca="true" t="shared" si="304" ref="R1091">SUM(F1091:K1091)</f>
        <v>14205167.399999999</v>
      </c>
      <c r="S1091" s="48">
        <v>0</v>
      </c>
      <c r="T1091" s="48">
        <v>0</v>
      </c>
      <c r="U1091" s="48" t="s">
        <v>2044</v>
      </c>
      <c r="V1091" s="48" t="s">
        <v>2044</v>
      </c>
      <c r="W1091" s="49" t="s">
        <v>1740</v>
      </c>
    </row>
    <row r="1092" spans="1:23" ht="13.8">
      <c r="A1092" s="32" t="s">
        <v>86</v>
      </c>
      <c r="B1092" s="33">
        <v>100235</v>
      </c>
      <c r="C1092" s="33" t="s">
        <v>139</v>
      </c>
      <c r="D1092" s="40" t="s">
        <v>2047</v>
      </c>
      <c r="E1092" s="33" t="s">
        <v>169</v>
      </c>
      <c r="F1092" s="41">
        <v>0</v>
      </c>
      <c r="G1092" s="41">
        <v>1299210.35</v>
      </c>
      <c r="H1092" s="41">
        <v>1299210.34</v>
      </c>
      <c r="I1092" s="41">
        <v>1299210.34</v>
      </c>
      <c r="J1092" s="41">
        <v>1299210.34</v>
      </c>
      <c r="K1092" s="34" t="s">
        <v>189</v>
      </c>
      <c r="L1092" s="30" t="s">
        <v>30</v>
      </c>
      <c r="M1092" s="52" t="s">
        <v>1005</v>
      </c>
      <c r="N1092" s="55" t="s">
        <v>1005</v>
      </c>
      <c r="O1092" s="33" t="s">
        <v>30</v>
      </c>
      <c r="P1092" s="33" t="s">
        <v>1683</v>
      </c>
      <c r="Q1092" s="35" t="s">
        <v>2044</v>
      </c>
      <c r="R1092" s="49">
        <f t="shared" si="289"/>
        <v>5196841.37</v>
      </c>
      <c r="S1092" s="48">
        <v>0</v>
      </c>
      <c r="T1092" s="48">
        <v>0</v>
      </c>
      <c r="U1092" s="48" t="s">
        <v>2044</v>
      </c>
      <c r="V1092" s="48" t="s">
        <v>2044</v>
      </c>
      <c r="W1092" s="49" t="s">
        <v>1740</v>
      </c>
    </row>
    <row r="1093" spans="1:23" ht="13.8">
      <c r="A1093" s="32" t="s">
        <v>86</v>
      </c>
      <c r="B1093" s="33">
        <v>100235</v>
      </c>
      <c r="C1093" s="33" t="s">
        <v>139</v>
      </c>
      <c r="D1093" s="40" t="s">
        <v>2047</v>
      </c>
      <c r="E1093" s="33" t="s">
        <v>169</v>
      </c>
      <c r="F1093" s="41">
        <v>2500000</v>
      </c>
      <c r="G1093" s="41">
        <v>2500000</v>
      </c>
      <c r="H1093" s="41">
        <v>0</v>
      </c>
      <c r="I1093" s="41">
        <v>0</v>
      </c>
      <c r="J1093" s="41">
        <v>0</v>
      </c>
      <c r="K1093" s="34" t="s">
        <v>189</v>
      </c>
      <c r="L1093" s="30" t="s">
        <v>30</v>
      </c>
      <c r="M1093" s="52" t="s">
        <v>1004</v>
      </c>
      <c r="N1093" s="55" t="s">
        <v>2872</v>
      </c>
      <c r="O1093" s="33" t="s">
        <v>30</v>
      </c>
      <c r="P1093" s="33" t="s">
        <v>1684</v>
      </c>
      <c r="Q1093" s="35" t="s">
        <v>2044</v>
      </c>
      <c r="R1093" s="49">
        <f t="shared" si="289"/>
        <v>5000000</v>
      </c>
      <c r="S1093" s="48">
        <v>50</v>
      </c>
      <c r="T1093" s="48">
        <v>50</v>
      </c>
      <c r="U1093" s="48" t="s">
        <v>2044</v>
      </c>
      <c r="V1093" s="48" t="s">
        <v>2044</v>
      </c>
      <c r="W1093" s="49" t="s">
        <v>1740</v>
      </c>
    </row>
    <row r="1094" spans="1:23" ht="13.8">
      <c r="A1094" s="32" t="s">
        <v>86</v>
      </c>
      <c r="B1094" s="33">
        <v>100235</v>
      </c>
      <c r="C1094" s="33" t="s">
        <v>139</v>
      </c>
      <c r="D1094" s="40" t="s">
        <v>2047</v>
      </c>
      <c r="E1094" s="33" t="s">
        <v>169</v>
      </c>
      <c r="F1094" s="41">
        <v>0</v>
      </c>
      <c r="G1094" s="41">
        <v>999999.99</v>
      </c>
      <c r="H1094" s="41">
        <v>936108.68</v>
      </c>
      <c r="I1094" s="41">
        <v>936108.68</v>
      </c>
      <c r="J1094" s="41">
        <v>936108.68</v>
      </c>
      <c r="K1094" s="34" t="s">
        <v>189</v>
      </c>
      <c r="L1094" s="30" t="s">
        <v>30</v>
      </c>
      <c r="M1094" s="52" t="s">
        <v>139</v>
      </c>
      <c r="N1094" s="55" t="s">
        <v>139</v>
      </c>
      <c r="O1094" s="33" t="s">
        <v>30</v>
      </c>
      <c r="P1094" s="33" t="s">
        <v>1872</v>
      </c>
      <c r="Q1094" s="35" t="s">
        <v>2044</v>
      </c>
      <c r="R1094" s="49">
        <v>0</v>
      </c>
      <c r="S1094" s="48">
        <v>0</v>
      </c>
      <c r="T1094" s="48">
        <v>0</v>
      </c>
      <c r="U1094" s="48" t="s">
        <v>2044</v>
      </c>
      <c r="V1094" s="48" t="s">
        <v>2044</v>
      </c>
      <c r="W1094" s="49" t="s">
        <v>1740</v>
      </c>
    </row>
    <row r="1095" spans="1:23" ht="13.8">
      <c r="A1095" s="32" t="s">
        <v>87</v>
      </c>
      <c r="B1095" s="33">
        <v>100235</v>
      </c>
      <c r="C1095" s="33" t="s">
        <v>139</v>
      </c>
      <c r="D1095" s="40" t="s">
        <v>2047</v>
      </c>
      <c r="E1095" s="33" t="s">
        <v>169</v>
      </c>
      <c r="F1095" s="43">
        <v>0</v>
      </c>
      <c r="G1095" s="44">
        <v>200000</v>
      </c>
      <c r="H1095" s="45">
        <v>0</v>
      </c>
      <c r="I1095" s="45">
        <v>0</v>
      </c>
      <c r="J1095" s="45">
        <v>0</v>
      </c>
      <c r="K1095" s="34" t="s">
        <v>189</v>
      </c>
      <c r="L1095" s="30" t="s">
        <v>30</v>
      </c>
      <c r="M1095" s="52" t="s">
        <v>1006</v>
      </c>
      <c r="N1095" s="55" t="s">
        <v>2874</v>
      </c>
      <c r="O1095" s="33" t="s">
        <v>30</v>
      </c>
      <c r="P1095" s="37" t="s">
        <v>2012</v>
      </c>
      <c r="Q1095" s="35" t="s">
        <v>2044</v>
      </c>
      <c r="R1095" s="49">
        <f t="shared" si="289"/>
        <v>200000</v>
      </c>
      <c r="S1095" s="48">
        <v>0</v>
      </c>
      <c r="T1095" s="48">
        <v>0</v>
      </c>
      <c r="U1095" s="48" t="s">
        <v>2044</v>
      </c>
      <c r="V1095" s="48" t="s">
        <v>2044</v>
      </c>
      <c r="W1095" s="49" t="s">
        <v>1740</v>
      </c>
    </row>
    <row r="1096" spans="1:23" ht="12.75" customHeight="1">
      <c r="A1096" s="32" t="s">
        <v>86</v>
      </c>
      <c r="B1096" s="33">
        <v>100235</v>
      </c>
      <c r="C1096" s="33" t="s">
        <v>139</v>
      </c>
      <c r="D1096" s="40" t="s">
        <v>2047</v>
      </c>
      <c r="E1096" s="33" t="s">
        <v>169</v>
      </c>
      <c r="F1096" s="46">
        <f>F1098</f>
        <v>5000000</v>
      </c>
      <c r="G1096" s="46">
        <f>G1097+G1098</f>
        <v>13193784.61</v>
      </c>
      <c r="H1096" s="46">
        <f>H1097</f>
        <v>2165107.86</v>
      </c>
      <c r="I1096" s="46">
        <f aca="true" t="shared" si="305" ref="I1096:J1096">I1097</f>
        <v>2165107.86</v>
      </c>
      <c r="J1096" s="46">
        <f t="shared" si="305"/>
        <v>2165107.86</v>
      </c>
      <c r="K1096" s="34" t="s">
        <v>189</v>
      </c>
      <c r="L1096" s="30" t="s">
        <v>190</v>
      </c>
      <c r="M1096" s="52" t="s">
        <v>1007</v>
      </c>
      <c r="N1096" s="55" t="s">
        <v>2858</v>
      </c>
      <c r="O1096" s="33" t="s">
        <v>190</v>
      </c>
      <c r="P1096" s="31" t="s">
        <v>1685</v>
      </c>
      <c r="Q1096" s="35" t="s">
        <v>2044</v>
      </c>
      <c r="R1096" s="49">
        <f aca="true" t="shared" si="306" ref="R1096">SUM(F1096:K1096)</f>
        <v>24689108.189999998</v>
      </c>
      <c r="S1096" s="48">
        <v>0</v>
      </c>
      <c r="T1096" s="48">
        <v>0</v>
      </c>
      <c r="U1096" s="48" t="s">
        <v>2044</v>
      </c>
      <c r="V1096" s="48" t="s">
        <v>2044</v>
      </c>
      <c r="W1096" s="49" t="s">
        <v>1740</v>
      </c>
    </row>
    <row r="1097" spans="1:23" ht="12.75" customHeight="1">
      <c r="A1097" s="32" t="s">
        <v>86</v>
      </c>
      <c r="B1097" s="33">
        <v>100235</v>
      </c>
      <c r="C1097" s="33" t="s">
        <v>139</v>
      </c>
      <c r="D1097" s="40" t="s">
        <v>2047</v>
      </c>
      <c r="E1097" s="33" t="s">
        <v>169</v>
      </c>
      <c r="F1097" s="46">
        <v>0</v>
      </c>
      <c r="G1097" s="46">
        <v>8193784.61</v>
      </c>
      <c r="H1097" s="46">
        <v>2165107.86</v>
      </c>
      <c r="I1097" s="46">
        <v>2165107.86</v>
      </c>
      <c r="J1097" s="46">
        <v>2165107.86</v>
      </c>
      <c r="K1097" s="34" t="s">
        <v>189</v>
      </c>
      <c r="L1097" s="30" t="s">
        <v>30</v>
      </c>
      <c r="M1097" s="52" t="s">
        <v>1007</v>
      </c>
      <c r="N1097" s="55" t="s">
        <v>1007</v>
      </c>
      <c r="O1097" s="33" t="s">
        <v>30</v>
      </c>
      <c r="P1097" s="31" t="s">
        <v>1685</v>
      </c>
      <c r="Q1097" s="35" t="s">
        <v>2044</v>
      </c>
      <c r="R1097" s="49">
        <f t="shared" si="289"/>
        <v>14689108.19</v>
      </c>
      <c r="S1097" s="48">
        <v>0</v>
      </c>
      <c r="T1097" s="48">
        <v>0</v>
      </c>
      <c r="U1097" s="48" t="s">
        <v>2044</v>
      </c>
      <c r="V1097" s="48" t="s">
        <v>2044</v>
      </c>
      <c r="W1097" s="49" t="s">
        <v>1740</v>
      </c>
    </row>
    <row r="1098" spans="1:23" ht="12.75" customHeight="1">
      <c r="A1098" s="32" t="s">
        <v>86</v>
      </c>
      <c r="B1098" s="33">
        <v>100235</v>
      </c>
      <c r="C1098" s="33" t="s">
        <v>139</v>
      </c>
      <c r="D1098" s="40" t="s">
        <v>2047</v>
      </c>
      <c r="E1098" s="33" t="s">
        <v>169</v>
      </c>
      <c r="F1098" s="46">
        <v>5000000</v>
      </c>
      <c r="G1098" s="46">
        <v>5000000</v>
      </c>
      <c r="H1098" s="46">
        <v>0</v>
      </c>
      <c r="I1098" s="46">
        <v>0</v>
      </c>
      <c r="J1098" s="46">
        <v>0</v>
      </c>
      <c r="K1098" s="34" t="s">
        <v>189</v>
      </c>
      <c r="L1098" s="30" t="s">
        <v>30</v>
      </c>
      <c r="M1098" s="52" t="s">
        <v>1008</v>
      </c>
      <c r="N1098" s="55" t="s">
        <v>2859</v>
      </c>
      <c r="O1098" s="33" t="s">
        <v>30</v>
      </c>
      <c r="P1098" s="31" t="s">
        <v>2011</v>
      </c>
      <c r="Q1098" s="35" t="s">
        <v>2044</v>
      </c>
      <c r="R1098" s="49">
        <f t="shared" si="289"/>
        <v>10000000</v>
      </c>
      <c r="S1098" s="48">
        <v>50</v>
      </c>
      <c r="T1098" s="48">
        <v>50</v>
      </c>
      <c r="U1098" s="48" t="s">
        <v>2044</v>
      </c>
      <c r="V1098" s="48" t="s">
        <v>2044</v>
      </c>
      <c r="W1098" s="49" t="s">
        <v>1740</v>
      </c>
    </row>
    <row r="1099" spans="1:23" ht="13.8">
      <c r="A1099" s="32" t="s">
        <v>86</v>
      </c>
      <c r="B1099" s="33">
        <v>100235</v>
      </c>
      <c r="C1099" s="33" t="s">
        <v>139</v>
      </c>
      <c r="D1099" s="40" t="s">
        <v>2047</v>
      </c>
      <c r="E1099" s="33" t="s">
        <v>185</v>
      </c>
      <c r="F1099" s="41"/>
      <c r="G1099" s="41">
        <f aca="true" t="shared" si="307" ref="G1099:I1099">G1100</f>
        <v>186574.92</v>
      </c>
      <c r="H1099" s="41">
        <f t="shared" si="307"/>
        <v>186574.92</v>
      </c>
      <c r="I1099" s="41">
        <f t="shared" si="307"/>
        <v>186574.92</v>
      </c>
      <c r="J1099" s="41">
        <f>J1100</f>
        <v>186574.92</v>
      </c>
      <c r="K1099" s="34" t="s">
        <v>189</v>
      </c>
      <c r="L1099" s="30" t="s">
        <v>190</v>
      </c>
      <c r="M1099" s="52" t="s">
        <v>1009</v>
      </c>
      <c r="N1099" s="55" t="s">
        <v>2875</v>
      </c>
      <c r="O1099" s="33" t="s">
        <v>190</v>
      </c>
      <c r="P1099" s="33" t="s">
        <v>1686</v>
      </c>
      <c r="Q1099" s="35" t="s">
        <v>2044</v>
      </c>
      <c r="R1099" s="49">
        <f aca="true" t="shared" si="308" ref="R1099:R1167">SUM(F1099:K1099)</f>
        <v>746299.68</v>
      </c>
      <c r="S1099" s="48">
        <v>100</v>
      </c>
      <c r="T1099" s="48">
        <v>100</v>
      </c>
      <c r="U1099" s="48" t="s">
        <v>2044</v>
      </c>
      <c r="V1099" s="48" t="s">
        <v>2044</v>
      </c>
      <c r="W1099" s="49" t="s">
        <v>1740</v>
      </c>
    </row>
    <row r="1100" spans="1:23" ht="13.8">
      <c r="A1100" s="32" t="s">
        <v>87</v>
      </c>
      <c r="B1100" s="33">
        <v>100235</v>
      </c>
      <c r="C1100" s="33" t="s">
        <v>139</v>
      </c>
      <c r="D1100" s="40" t="s">
        <v>2047</v>
      </c>
      <c r="E1100" s="33" t="s">
        <v>185</v>
      </c>
      <c r="F1100" s="41">
        <v>0</v>
      </c>
      <c r="G1100" s="41">
        <v>186574.92</v>
      </c>
      <c r="H1100" s="41">
        <v>186574.92</v>
      </c>
      <c r="I1100" s="41">
        <v>186574.92</v>
      </c>
      <c r="J1100" s="41">
        <v>186574.92</v>
      </c>
      <c r="K1100" s="34" t="s">
        <v>189</v>
      </c>
      <c r="L1100" s="30" t="s">
        <v>30</v>
      </c>
      <c r="M1100" s="52" t="s">
        <v>675</v>
      </c>
      <c r="N1100" s="55" t="s">
        <v>2876</v>
      </c>
      <c r="O1100" s="33" t="s">
        <v>30</v>
      </c>
      <c r="P1100" s="33" t="s">
        <v>2013</v>
      </c>
      <c r="Q1100" s="35" t="s">
        <v>2044</v>
      </c>
      <c r="R1100" s="49">
        <f t="shared" si="308"/>
        <v>746299.68</v>
      </c>
      <c r="S1100" s="48">
        <v>100</v>
      </c>
      <c r="T1100" s="48">
        <v>100</v>
      </c>
      <c r="U1100" s="48" t="s">
        <v>2044</v>
      </c>
      <c r="V1100" s="48" t="s">
        <v>2044</v>
      </c>
      <c r="W1100" s="49" t="s">
        <v>1740</v>
      </c>
    </row>
    <row r="1101" spans="1:23" ht="13.8">
      <c r="A1101" s="32" t="s">
        <v>86</v>
      </c>
      <c r="B1101" s="33">
        <v>100235</v>
      </c>
      <c r="C1101" s="33" t="s">
        <v>139</v>
      </c>
      <c r="D1101" s="40" t="s">
        <v>2047</v>
      </c>
      <c r="E1101" s="33" t="s">
        <v>185</v>
      </c>
      <c r="F1101" s="41">
        <v>0</v>
      </c>
      <c r="G1101" s="41">
        <v>0</v>
      </c>
      <c r="H1101" s="41">
        <v>0</v>
      </c>
      <c r="I1101" s="41">
        <v>0</v>
      </c>
      <c r="J1101" s="41">
        <v>0</v>
      </c>
      <c r="K1101" s="34" t="s">
        <v>189</v>
      </c>
      <c r="L1101" s="30" t="s">
        <v>30</v>
      </c>
      <c r="M1101" s="52" t="s">
        <v>1010</v>
      </c>
      <c r="N1101" s="55" t="s">
        <v>2877</v>
      </c>
      <c r="O1101" s="33" t="s">
        <v>30</v>
      </c>
      <c r="P1101" s="33" t="s">
        <v>1687</v>
      </c>
      <c r="Q1101" s="35" t="s">
        <v>2044</v>
      </c>
      <c r="R1101" s="49">
        <f t="shared" si="308"/>
        <v>0</v>
      </c>
      <c r="S1101" s="48">
        <v>100</v>
      </c>
      <c r="T1101" s="48">
        <v>100</v>
      </c>
      <c r="U1101" s="48" t="s">
        <v>2044</v>
      </c>
      <c r="V1101" s="48" t="s">
        <v>2044</v>
      </c>
      <c r="W1101" s="49" t="s">
        <v>1740</v>
      </c>
    </row>
    <row r="1102" spans="1:23" ht="13.8">
      <c r="A1102" s="32" t="s">
        <v>86</v>
      </c>
      <c r="B1102" s="33">
        <v>100236</v>
      </c>
      <c r="C1102" s="33" t="s">
        <v>140</v>
      </c>
      <c r="D1102" s="40" t="s">
        <v>2047</v>
      </c>
      <c r="E1102" s="33" t="s">
        <v>186</v>
      </c>
      <c r="F1102" s="41">
        <f>F1103</f>
        <v>284879740</v>
      </c>
      <c r="G1102" s="41">
        <f aca="true" t="shared" si="309" ref="G1102:J1102">G1103</f>
        <v>286308740</v>
      </c>
      <c r="H1102" s="41">
        <f t="shared" si="309"/>
        <v>136458671.96</v>
      </c>
      <c r="I1102" s="41">
        <f t="shared" si="309"/>
        <v>136458671.96</v>
      </c>
      <c r="J1102" s="41">
        <f t="shared" si="309"/>
        <v>136458671.96</v>
      </c>
      <c r="K1102" s="34" t="s">
        <v>189</v>
      </c>
      <c r="L1102" s="30" t="s">
        <v>27</v>
      </c>
      <c r="M1102" s="52" t="s">
        <v>1011</v>
      </c>
      <c r="N1102" s="55" t="s">
        <v>1011</v>
      </c>
      <c r="O1102" s="33" t="s">
        <v>27</v>
      </c>
      <c r="P1102" s="33" t="s">
        <v>1688</v>
      </c>
      <c r="Q1102" s="35" t="s">
        <v>2044</v>
      </c>
      <c r="R1102" s="47">
        <v>0</v>
      </c>
      <c r="S1102" s="48">
        <v>0</v>
      </c>
      <c r="T1102" s="48">
        <v>0</v>
      </c>
      <c r="U1102" s="48" t="s">
        <v>2044</v>
      </c>
      <c r="V1102" s="48" t="s">
        <v>2044</v>
      </c>
      <c r="W1102" s="49" t="s">
        <v>1740</v>
      </c>
    </row>
    <row r="1103" spans="1:23" ht="13.8">
      <c r="A1103" s="32" t="s">
        <v>86</v>
      </c>
      <c r="B1103" s="33">
        <v>100236</v>
      </c>
      <c r="C1103" s="33" t="s">
        <v>140</v>
      </c>
      <c r="D1103" s="40" t="s">
        <v>2047</v>
      </c>
      <c r="E1103" s="33" t="s">
        <v>186</v>
      </c>
      <c r="F1103" s="41">
        <f>F1106+F1109+F1113</f>
        <v>284879740</v>
      </c>
      <c r="G1103" s="41">
        <f>G1104+G1106+G1109+G1113+G1116</f>
        <v>286308740</v>
      </c>
      <c r="H1103" s="41">
        <f>H1104+H1106+H1109+H1113+H1116</f>
        <v>136458671.96</v>
      </c>
      <c r="I1103" s="41">
        <f>I1104+I1106+I1109+I1113+I1116</f>
        <v>136458671.96</v>
      </c>
      <c r="J1103" s="41">
        <f>J1104+J1106+J1109+J1113+J1116</f>
        <v>136458671.96</v>
      </c>
      <c r="K1103" s="34" t="s">
        <v>189</v>
      </c>
      <c r="L1103" s="30" t="s">
        <v>191</v>
      </c>
      <c r="M1103" s="52" t="s">
        <v>1012</v>
      </c>
      <c r="N1103" s="55" t="s">
        <v>2880</v>
      </c>
      <c r="O1103" s="33" t="s">
        <v>191</v>
      </c>
      <c r="P1103" s="33" t="s">
        <v>1689</v>
      </c>
      <c r="Q1103" s="35" t="s">
        <v>2044</v>
      </c>
      <c r="R1103" s="47">
        <v>0</v>
      </c>
      <c r="S1103" s="48">
        <v>0</v>
      </c>
      <c r="T1103" s="48">
        <v>0</v>
      </c>
      <c r="U1103" s="48" t="s">
        <v>2044</v>
      </c>
      <c r="V1103" s="48" t="s">
        <v>2044</v>
      </c>
      <c r="W1103" s="49" t="s">
        <v>1740</v>
      </c>
    </row>
    <row r="1104" spans="1:23" ht="13.8">
      <c r="A1104" s="32" t="s">
        <v>86</v>
      </c>
      <c r="B1104" s="33">
        <v>100236</v>
      </c>
      <c r="C1104" s="33" t="s">
        <v>140</v>
      </c>
      <c r="D1104" s="40" t="s">
        <v>2047</v>
      </c>
      <c r="E1104" s="33" t="s">
        <v>185</v>
      </c>
      <c r="F1104" s="41">
        <v>0</v>
      </c>
      <c r="G1104" s="41">
        <f>G1105</f>
        <v>429000</v>
      </c>
      <c r="H1104" s="41">
        <v>0</v>
      </c>
      <c r="I1104" s="41">
        <v>0</v>
      </c>
      <c r="J1104" s="41">
        <v>0</v>
      </c>
      <c r="K1104" s="34" t="s">
        <v>189</v>
      </c>
      <c r="L1104" s="30" t="s">
        <v>190</v>
      </c>
      <c r="M1104" s="52" t="s">
        <v>1851</v>
      </c>
      <c r="N1104" s="55" t="s">
        <v>2878</v>
      </c>
      <c r="O1104" s="33" t="s">
        <v>190</v>
      </c>
      <c r="P1104" s="33" t="s">
        <v>2014</v>
      </c>
      <c r="Q1104" s="35" t="s">
        <v>2044</v>
      </c>
      <c r="R1104" s="49">
        <f t="shared" si="308"/>
        <v>429000</v>
      </c>
      <c r="S1104" s="48">
        <v>0</v>
      </c>
      <c r="T1104" s="48">
        <v>0</v>
      </c>
      <c r="U1104" s="48" t="s">
        <v>2044</v>
      </c>
      <c r="V1104" s="48" t="s">
        <v>2044</v>
      </c>
      <c r="W1104" s="49" t="s">
        <v>1740</v>
      </c>
    </row>
    <row r="1105" spans="1:23" ht="13.8">
      <c r="A1105" s="32" t="s">
        <v>87</v>
      </c>
      <c r="B1105" s="33">
        <v>100236</v>
      </c>
      <c r="C1105" s="33" t="s">
        <v>140</v>
      </c>
      <c r="D1105" s="40" t="s">
        <v>2047</v>
      </c>
      <c r="E1105" s="33" t="s">
        <v>185</v>
      </c>
      <c r="F1105" s="41">
        <v>0</v>
      </c>
      <c r="G1105" s="41">
        <v>429000</v>
      </c>
      <c r="H1105" s="41">
        <v>0</v>
      </c>
      <c r="I1105" s="41">
        <v>0</v>
      </c>
      <c r="J1105" s="41">
        <v>0</v>
      </c>
      <c r="K1105" s="34" t="s">
        <v>189</v>
      </c>
      <c r="L1105" s="30" t="s">
        <v>30</v>
      </c>
      <c r="M1105" s="52" t="s">
        <v>1852</v>
      </c>
      <c r="N1105" s="55" t="s">
        <v>2879</v>
      </c>
      <c r="O1105" s="33" t="s">
        <v>30</v>
      </c>
      <c r="P1105" s="33" t="s">
        <v>2015</v>
      </c>
      <c r="Q1105" s="35" t="s">
        <v>2044</v>
      </c>
      <c r="R1105" s="49">
        <f t="shared" si="308"/>
        <v>429000</v>
      </c>
      <c r="S1105" s="48">
        <v>0</v>
      </c>
      <c r="T1105" s="48">
        <v>0</v>
      </c>
      <c r="U1105" s="48" t="s">
        <v>2044</v>
      </c>
      <c r="V1105" s="48" t="s">
        <v>2044</v>
      </c>
      <c r="W1105" s="49" t="s">
        <v>1740</v>
      </c>
    </row>
    <row r="1106" spans="1:23" ht="13.8">
      <c r="A1106" s="32" t="s">
        <v>86</v>
      </c>
      <c r="B1106" s="33">
        <v>100236</v>
      </c>
      <c r="C1106" s="33" t="s">
        <v>140</v>
      </c>
      <c r="D1106" s="40" t="s">
        <v>2047</v>
      </c>
      <c r="E1106" s="33" t="s">
        <v>186</v>
      </c>
      <c r="F1106" s="41">
        <f>F1107+F1108</f>
        <v>218879740</v>
      </c>
      <c r="G1106" s="41">
        <f aca="true" t="shared" si="310" ref="G1106:J1106">G1107+G1108</f>
        <v>218879740</v>
      </c>
      <c r="H1106" s="41">
        <f t="shared" si="310"/>
        <v>92969218.89</v>
      </c>
      <c r="I1106" s="41">
        <f t="shared" si="310"/>
        <v>92969218.89</v>
      </c>
      <c r="J1106" s="41">
        <f t="shared" si="310"/>
        <v>92969218.89</v>
      </c>
      <c r="K1106" s="34" t="s">
        <v>189</v>
      </c>
      <c r="L1106" s="30" t="s">
        <v>190</v>
      </c>
      <c r="M1106" s="52" t="s">
        <v>1013</v>
      </c>
      <c r="N1106" s="55" t="s">
        <v>2881</v>
      </c>
      <c r="O1106" s="33" t="s">
        <v>190</v>
      </c>
      <c r="P1106" s="33" t="s">
        <v>1690</v>
      </c>
      <c r="Q1106" s="35" t="s">
        <v>2044</v>
      </c>
      <c r="R1106" s="49">
        <f t="shared" si="308"/>
        <v>716667136.67</v>
      </c>
      <c r="S1106" s="48">
        <v>47.49</v>
      </c>
      <c r="T1106" s="48">
        <v>46.7</v>
      </c>
      <c r="U1106" s="48" t="s">
        <v>2044</v>
      </c>
      <c r="V1106" s="48" t="s">
        <v>2044</v>
      </c>
      <c r="W1106" s="49" t="s">
        <v>1740</v>
      </c>
    </row>
    <row r="1107" spans="1:23" ht="13.8">
      <c r="A1107" s="32" t="s">
        <v>87</v>
      </c>
      <c r="B1107" s="33">
        <v>100236</v>
      </c>
      <c r="C1107" s="33" t="s">
        <v>140</v>
      </c>
      <c r="D1107" s="40" t="s">
        <v>2047</v>
      </c>
      <c r="E1107" s="33" t="s">
        <v>186</v>
      </c>
      <c r="F1107" s="41">
        <v>203235179</v>
      </c>
      <c r="G1107" s="41">
        <v>203235179</v>
      </c>
      <c r="H1107" s="41">
        <v>92969218.89</v>
      </c>
      <c r="I1107" s="41">
        <v>92969218.89</v>
      </c>
      <c r="J1107" s="41">
        <v>92969218.89</v>
      </c>
      <c r="K1107" s="34" t="s">
        <v>189</v>
      </c>
      <c r="L1107" s="30" t="s">
        <v>30</v>
      </c>
      <c r="M1107" s="52" t="s">
        <v>1014</v>
      </c>
      <c r="N1107" s="55" t="s">
        <v>2882</v>
      </c>
      <c r="O1107" s="33" t="s">
        <v>30</v>
      </c>
      <c r="P1107" s="33" t="s">
        <v>1691</v>
      </c>
      <c r="Q1107" s="35" t="s">
        <v>2044</v>
      </c>
      <c r="R1107" s="49">
        <f t="shared" si="308"/>
        <v>685378014.67</v>
      </c>
      <c r="S1107" s="48">
        <v>100</v>
      </c>
      <c r="T1107" s="48">
        <v>100</v>
      </c>
      <c r="U1107" s="48" t="s">
        <v>2044</v>
      </c>
      <c r="V1107" s="48" t="s">
        <v>2044</v>
      </c>
      <c r="W1107" s="49" t="s">
        <v>1742</v>
      </c>
    </row>
    <row r="1108" spans="1:23" ht="13.8">
      <c r="A1108" s="32" t="s">
        <v>87</v>
      </c>
      <c r="B1108" s="33">
        <v>100236</v>
      </c>
      <c r="C1108" s="33" t="s">
        <v>140</v>
      </c>
      <c r="D1108" s="40" t="s">
        <v>2047</v>
      </c>
      <c r="E1108" s="33" t="s">
        <v>186</v>
      </c>
      <c r="F1108" s="41">
        <v>15644561</v>
      </c>
      <c r="G1108" s="41">
        <v>15644561</v>
      </c>
      <c r="H1108" s="41">
        <v>0</v>
      </c>
      <c r="I1108" s="41">
        <v>0</v>
      </c>
      <c r="J1108" s="41">
        <v>0</v>
      </c>
      <c r="K1108" s="34" t="s">
        <v>189</v>
      </c>
      <c r="L1108" s="30" t="s">
        <v>30</v>
      </c>
      <c r="M1108" s="52" t="s">
        <v>1015</v>
      </c>
      <c r="N1108" s="55" t="s">
        <v>2883</v>
      </c>
      <c r="O1108" s="33" t="s">
        <v>30</v>
      </c>
      <c r="P1108" s="33" t="s">
        <v>1692</v>
      </c>
      <c r="Q1108" s="35" t="s">
        <v>2044</v>
      </c>
      <c r="R1108" s="49">
        <f t="shared" si="308"/>
        <v>31289122</v>
      </c>
      <c r="S1108" s="48">
        <v>100</v>
      </c>
      <c r="T1108" s="48">
        <v>100</v>
      </c>
      <c r="U1108" s="48" t="s">
        <v>2044</v>
      </c>
      <c r="V1108" s="48" t="s">
        <v>2044</v>
      </c>
      <c r="W1108" s="49" t="s">
        <v>1740</v>
      </c>
    </row>
    <row r="1109" spans="1:23" ht="13.8">
      <c r="A1109" s="32" t="s">
        <v>86</v>
      </c>
      <c r="B1109" s="33">
        <v>100236</v>
      </c>
      <c r="C1109" s="33" t="s">
        <v>140</v>
      </c>
      <c r="D1109" s="40" t="s">
        <v>2047</v>
      </c>
      <c r="E1109" s="33" t="s">
        <v>186</v>
      </c>
      <c r="F1109" s="41">
        <f>F1110+F1111+F1112</f>
        <v>36000000</v>
      </c>
      <c r="G1109" s="41">
        <f aca="true" t="shared" si="311" ref="G1109:J1109">G1110+G1111+G1112</f>
        <v>36000000</v>
      </c>
      <c r="H1109" s="41">
        <f t="shared" si="311"/>
        <v>20959022.89</v>
      </c>
      <c r="I1109" s="41">
        <f t="shared" si="311"/>
        <v>20959022.89</v>
      </c>
      <c r="J1109" s="41">
        <f t="shared" si="311"/>
        <v>20959022.89</v>
      </c>
      <c r="K1109" s="34" t="s">
        <v>189</v>
      </c>
      <c r="L1109" s="30" t="s">
        <v>190</v>
      </c>
      <c r="M1109" s="52" t="s">
        <v>1016</v>
      </c>
      <c r="N1109" s="55" t="s">
        <v>2884</v>
      </c>
      <c r="O1109" s="33" t="s">
        <v>190</v>
      </c>
      <c r="P1109" s="33" t="s">
        <v>1693</v>
      </c>
      <c r="Q1109" s="35" t="s">
        <v>2044</v>
      </c>
      <c r="R1109" s="49">
        <f t="shared" si="308"/>
        <v>134877068.67000002</v>
      </c>
      <c r="S1109" s="48">
        <v>39.879999999999995</v>
      </c>
      <c r="T1109" s="48">
        <v>64.28</v>
      </c>
      <c r="U1109" s="48" t="s">
        <v>2044</v>
      </c>
      <c r="V1109" s="48" t="s">
        <v>2044</v>
      </c>
      <c r="W1109" s="49" t="s">
        <v>1740</v>
      </c>
    </row>
    <row r="1110" spans="1:23" ht="13.8">
      <c r="A1110" s="32" t="s">
        <v>87</v>
      </c>
      <c r="B1110" s="33">
        <v>100236</v>
      </c>
      <c r="C1110" s="33" t="s">
        <v>140</v>
      </c>
      <c r="D1110" s="40" t="s">
        <v>2047</v>
      </c>
      <c r="E1110" s="33" t="s">
        <v>186</v>
      </c>
      <c r="F1110" s="41">
        <v>18000000</v>
      </c>
      <c r="G1110" s="41">
        <v>18000000</v>
      </c>
      <c r="H1110" s="41">
        <v>18000000</v>
      </c>
      <c r="I1110" s="41">
        <v>18000000</v>
      </c>
      <c r="J1110" s="41">
        <v>18000000</v>
      </c>
      <c r="K1110" s="34" t="s">
        <v>189</v>
      </c>
      <c r="L1110" s="30" t="s">
        <v>30</v>
      </c>
      <c r="M1110" s="52" t="s">
        <v>1017</v>
      </c>
      <c r="N1110" s="55" t="s">
        <v>2885</v>
      </c>
      <c r="O1110" s="33" t="s">
        <v>30</v>
      </c>
      <c r="P1110" s="33" t="s">
        <v>1694</v>
      </c>
      <c r="Q1110" s="35" t="s">
        <v>2044</v>
      </c>
      <c r="R1110" s="49">
        <f t="shared" si="308"/>
        <v>90000000</v>
      </c>
      <c r="S1110" s="48">
        <v>100</v>
      </c>
      <c r="T1110" s="48">
        <v>100</v>
      </c>
      <c r="U1110" s="48" t="s">
        <v>2044</v>
      </c>
      <c r="V1110" s="48" t="s">
        <v>2044</v>
      </c>
      <c r="W1110" s="49" t="s">
        <v>1740</v>
      </c>
    </row>
    <row r="1111" spans="1:23" ht="13.8">
      <c r="A1111" s="32" t="s">
        <v>87</v>
      </c>
      <c r="B1111" s="33">
        <v>100236</v>
      </c>
      <c r="C1111" s="33" t="s">
        <v>140</v>
      </c>
      <c r="D1111" s="40" t="s">
        <v>2047</v>
      </c>
      <c r="E1111" s="33" t="s">
        <v>186</v>
      </c>
      <c r="F1111" s="41">
        <v>5000000</v>
      </c>
      <c r="G1111" s="41">
        <v>5000000</v>
      </c>
      <c r="H1111" s="41">
        <v>2959022.8900000006</v>
      </c>
      <c r="I1111" s="41">
        <v>2959022.8900000006</v>
      </c>
      <c r="J1111" s="41">
        <v>2959022.8900000006</v>
      </c>
      <c r="K1111" s="34" t="s">
        <v>189</v>
      </c>
      <c r="L1111" s="30" t="s">
        <v>30</v>
      </c>
      <c r="M1111" s="52" t="s">
        <v>1018</v>
      </c>
      <c r="N1111" s="55" t="s">
        <v>2886</v>
      </c>
      <c r="O1111" s="33" t="s">
        <v>30</v>
      </c>
      <c r="P1111" s="33" t="s">
        <v>1695</v>
      </c>
      <c r="Q1111" s="35" t="s">
        <v>2044</v>
      </c>
      <c r="R1111" s="49">
        <f t="shared" si="308"/>
        <v>18877068.67</v>
      </c>
      <c r="S1111" s="48">
        <v>100</v>
      </c>
      <c r="T1111" s="48">
        <v>100</v>
      </c>
      <c r="U1111" s="48" t="s">
        <v>2044</v>
      </c>
      <c r="V1111" s="48" t="s">
        <v>2044</v>
      </c>
      <c r="W1111" s="49" t="s">
        <v>1740</v>
      </c>
    </row>
    <row r="1112" spans="1:23" ht="13.8">
      <c r="A1112" s="32" t="s">
        <v>87</v>
      </c>
      <c r="B1112" s="33">
        <v>100236</v>
      </c>
      <c r="C1112" s="33" t="s">
        <v>140</v>
      </c>
      <c r="D1112" s="40" t="s">
        <v>2047</v>
      </c>
      <c r="E1112" s="33" t="s">
        <v>186</v>
      </c>
      <c r="F1112" s="41">
        <v>13000000</v>
      </c>
      <c r="G1112" s="41">
        <v>13000000</v>
      </c>
      <c r="H1112" s="41">
        <v>0</v>
      </c>
      <c r="I1112" s="41">
        <v>0</v>
      </c>
      <c r="J1112" s="41">
        <v>0</v>
      </c>
      <c r="K1112" s="34" t="s">
        <v>189</v>
      </c>
      <c r="L1112" s="30" t="s">
        <v>30</v>
      </c>
      <c r="M1112" s="52" t="s">
        <v>1019</v>
      </c>
      <c r="N1112" s="55" t="s">
        <v>2887</v>
      </c>
      <c r="O1112" s="33" t="s">
        <v>30</v>
      </c>
      <c r="P1112" s="33" t="s">
        <v>1696</v>
      </c>
      <c r="Q1112" s="35" t="s">
        <v>2044</v>
      </c>
      <c r="R1112" s="49">
        <f t="shared" si="308"/>
        <v>26000000</v>
      </c>
      <c r="S1112" s="48">
        <v>100</v>
      </c>
      <c r="T1112" s="48">
        <v>100</v>
      </c>
      <c r="U1112" s="48" t="s">
        <v>2044</v>
      </c>
      <c r="V1112" s="48" t="s">
        <v>2044</v>
      </c>
      <c r="W1112" s="49" t="s">
        <v>1740</v>
      </c>
    </row>
    <row r="1113" spans="1:23" ht="13.8">
      <c r="A1113" s="32" t="s">
        <v>86</v>
      </c>
      <c r="B1113" s="33">
        <v>100236</v>
      </c>
      <c r="C1113" s="33" t="s">
        <v>140</v>
      </c>
      <c r="D1113" s="40" t="s">
        <v>2047</v>
      </c>
      <c r="E1113" s="33" t="s">
        <v>186</v>
      </c>
      <c r="F1113" s="41">
        <f>F1114</f>
        <v>30000000</v>
      </c>
      <c r="G1113" s="41">
        <f aca="true" t="shared" si="312" ref="G1113:J1113">G1114</f>
        <v>30000000</v>
      </c>
      <c r="H1113" s="41">
        <f t="shared" si="312"/>
        <v>21530430.18</v>
      </c>
      <c r="I1113" s="41">
        <f t="shared" si="312"/>
        <v>21530430.18</v>
      </c>
      <c r="J1113" s="41">
        <f t="shared" si="312"/>
        <v>21530430.18</v>
      </c>
      <c r="K1113" s="34" t="s">
        <v>189</v>
      </c>
      <c r="L1113" s="30" t="s">
        <v>190</v>
      </c>
      <c r="M1113" s="52" t="s">
        <v>1020</v>
      </c>
      <c r="N1113" s="55" t="s">
        <v>2888</v>
      </c>
      <c r="O1113" s="33" t="s">
        <v>190</v>
      </c>
      <c r="P1113" s="33" t="s">
        <v>1697</v>
      </c>
      <c r="Q1113" s="35" t="s">
        <v>2044</v>
      </c>
      <c r="R1113" s="49">
        <f t="shared" si="308"/>
        <v>124591290.54000002</v>
      </c>
      <c r="S1113" s="48">
        <v>49.540000000000006</v>
      </c>
      <c r="T1113" s="48">
        <v>51.300000000000004</v>
      </c>
      <c r="U1113" s="48" t="s">
        <v>2044</v>
      </c>
      <c r="V1113" s="48" t="s">
        <v>2044</v>
      </c>
      <c r="W1113" s="49" t="s">
        <v>1740</v>
      </c>
    </row>
    <row r="1114" spans="1:23" ht="13.8">
      <c r="A1114" s="32" t="s">
        <v>87</v>
      </c>
      <c r="B1114" s="33">
        <v>100236</v>
      </c>
      <c r="C1114" s="33" t="s">
        <v>140</v>
      </c>
      <c r="D1114" s="40" t="s">
        <v>2047</v>
      </c>
      <c r="E1114" s="33" t="s">
        <v>186</v>
      </c>
      <c r="F1114" s="41">
        <v>30000000</v>
      </c>
      <c r="G1114" s="41">
        <v>30000000</v>
      </c>
      <c r="H1114" s="41">
        <v>21530430.18</v>
      </c>
      <c r="I1114" s="41">
        <v>21530430.18</v>
      </c>
      <c r="J1114" s="41">
        <v>21530430.18</v>
      </c>
      <c r="K1114" s="34" t="s">
        <v>189</v>
      </c>
      <c r="L1114" s="30" t="s">
        <v>30</v>
      </c>
      <c r="M1114" s="52" t="s">
        <v>1021</v>
      </c>
      <c r="N1114" s="55" t="s">
        <v>2889</v>
      </c>
      <c r="O1114" s="33" t="s">
        <v>30</v>
      </c>
      <c r="P1114" s="33" t="s">
        <v>1698</v>
      </c>
      <c r="Q1114" s="35" t="s">
        <v>2044</v>
      </c>
      <c r="R1114" s="49">
        <f t="shared" si="308"/>
        <v>124591290.54000002</v>
      </c>
      <c r="S1114" s="48">
        <v>100</v>
      </c>
      <c r="T1114" s="48">
        <v>100</v>
      </c>
      <c r="U1114" s="48" t="s">
        <v>2044</v>
      </c>
      <c r="V1114" s="48" t="s">
        <v>2044</v>
      </c>
      <c r="W1114" s="49" t="s">
        <v>1740</v>
      </c>
    </row>
    <row r="1115" spans="1:23" ht="13.8">
      <c r="A1115" s="32" t="s">
        <v>86</v>
      </c>
      <c r="B1115" s="33">
        <v>100236</v>
      </c>
      <c r="C1115" s="33" t="s">
        <v>140</v>
      </c>
      <c r="D1115" s="40" t="s">
        <v>2047</v>
      </c>
      <c r="E1115" s="33" t="s">
        <v>186</v>
      </c>
      <c r="F1115" s="41">
        <v>0</v>
      </c>
      <c r="G1115" s="41">
        <v>0</v>
      </c>
      <c r="H1115" s="41">
        <v>0</v>
      </c>
      <c r="I1115" s="41">
        <v>0</v>
      </c>
      <c r="J1115" s="41">
        <v>0</v>
      </c>
      <c r="K1115" s="34" t="s">
        <v>189</v>
      </c>
      <c r="L1115" s="30" t="s">
        <v>190</v>
      </c>
      <c r="M1115" s="52" t="s">
        <v>1022</v>
      </c>
      <c r="N1115" s="55" t="s">
        <v>2890</v>
      </c>
      <c r="O1115" s="33" t="s">
        <v>190</v>
      </c>
      <c r="P1115" s="33" t="s">
        <v>1699</v>
      </c>
      <c r="Q1115" s="35" t="s">
        <v>2044</v>
      </c>
      <c r="R1115" s="49">
        <f t="shared" si="308"/>
        <v>0</v>
      </c>
      <c r="S1115" s="48">
        <v>0</v>
      </c>
      <c r="T1115" s="48">
        <v>0</v>
      </c>
      <c r="U1115" s="48" t="s">
        <v>2044</v>
      </c>
      <c r="V1115" s="48" t="s">
        <v>2044</v>
      </c>
      <c r="W1115" s="49" t="s">
        <v>1740</v>
      </c>
    </row>
    <row r="1116" spans="1:23" ht="13.8">
      <c r="A1116" s="32" t="s">
        <v>86</v>
      </c>
      <c r="B1116" s="33">
        <v>100236</v>
      </c>
      <c r="C1116" s="33" t="s">
        <v>140</v>
      </c>
      <c r="D1116" s="40" t="s">
        <v>2047</v>
      </c>
      <c r="E1116" s="33" t="s">
        <v>186</v>
      </c>
      <c r="F1116" s="41"/>
      <c r="G1116" s="41">
        <f>G1117</f>
        <v>1000000</v>
      </c>
      <c r="H1116" s="41">
        <f aca="true" t="shared" si="313" ref="H1116:J1116">H1117</f>
        <v>1000000</v>
      </c>
      <c r="I1116" s="41">
        <f t="shared" si="313"/>
        <v>1000000</v>
      </c>
      <c r="J1116" s="41">
        <f t="shared" si="313"/>
        <v>1000000</v>
      </c>
      <c r="K1116" s="34" t="s">
        <v>189</v>
      </c>
      <c r="L1116" s="30" t="s">
        <v>190</v>
      </c>
      <c r="M1116" s="52" t="s">
        <v>1023</v>
      </c>
      <c r="N1116" s="55" t="s">
        <v>2891</v>
      </c>
      <c r="O1116" s="33" t="s">
        <v>190</v>
      </c>
      <c r="P1116" s="33" t="s">
        <v>1700</v>
      </c>
      <c r="Q1116" s="35" t="s">
        <v>2044</v>
      </c>
      <c r="R1116" s="49">
        <f t="shared" si="308"/>
        <v>4000000</v>
      </c>
      <c r="S1116" s="48">
        <v>0</v>
      </c>
      <c r="T1116" s="48">
        <v>0</v>
      </c>
      <c r="U1116" s="48" t="s">
        <v>2044</v>
      </c>
      <c r="V1116" s="48" t="s">
        <v>2044</v>
      </c>
      <c r="W1116" s="49" t="s">
        <v>1740</v>
      </c>
    </row>
    <row r="1117" spans="1:23" ht="13.8">
      <c r="A1117" s="32" t="s">
        <v>87</v>
      </c>
      <c r="B1117" s="33">
        <v>100236</v>
      </c>
      <c r="C1117" s="33" t="s">
        <v>140</v>
      </c>
      <c r="D1117" s="40" t="s">
        <v>2047</v>
      </c>
      <c r="E1117" s="33" t="s">
        <v>186</v>
      </c>
      <c r="F1117" s="41">
        <v>0</v>
      </c>
      <c r="G1117" s="41">
        <v>1000000</v>
      </c>
      <c r="H1117" s="41">
        <v>1000000</v>
      </c>
      <c r="I1117" s="41">
        <v>1000000</v>
      </c>
      <c r="J1117" s="41">
        <v>1000000</v>
      </c>
      <c r="K1117" s="34" t="s">
        <v>189</v>
      </c>
      <c r="L1117" s="30" t="s">
        <v>30</v>
      </c>
      <c r="M1117" s="52" t="s">
        <v>1024</v>
      </c>
      <c r="N1117" s="55" t="s">
        <v>2892</v>
      </c>
      <c r="O1117" s="33" t="s">
        <v>30</v>
      </c>
      <c r="P1117" s="33" t="s">
        <v>1701</v>
      </c>
      <c r="Q1117" s="35" t="s">
        <v>2044</v>
      </c>
      <c r="R1117" s="49">
        <f t="shared" si="308"/>
        <v>4000000</v>
      </c>
      <c r="S1117" s="48">
        <v>0</v>
      </c>
      <c r="T1117" s="48">
        <v>0</v>
      </c>
      <c r="U1117" s="48" t="s">
        <v>2044</v>
      </c>
      <c r="V1117" s="48" t="s">
        <v>2044</v>
      </c>
      <c r="W1117" s="49" t="s">
        <v>1740</v>
      </c>
    </row>
    <row r="1118" spans="1:23" ht="13.8">
      <c r="A1118" s="32" t="s">
        <v>86</v>
      </c>
      <c r="B1118" s="33">
        <v>100236</v>
      </c>
      <c r="C1118" s="33" t="s">
        <v>140</v>
      </c>
      <c r="D1118" s="40" t="s">
        <v>2047</v>
      </c>
      <c r="E1118" s="33" t="s">
        <v>186</v>
      </c>
      <c r="F1118" s="41">
        <v>0</v>
      </c>
      <c r="G1118" s="41">
        <v>0</v>
      </c>
      <c r="H1118" s="41">
        <v>0</v>
      </c>
      <c r="I1118" s="41">
        <v>0</v>
      </c>
      <c r="J1118" s="41">
        <v>0</v>
      </c>
      <c r="K1118" s="34" t="s">
        <v>189</v>
      </c>
      <c r="L1118" s="30" t="s">
        <v>190</v>
      </c>
      <c r="M1118" s="52" t="s">
        <v>1025</v>
      </c>
      <c r="N1118" s="55" t="s">
        <v>2893</v>
      </c>
      <c r="O1118" s="33" t="s">
        <v>190</v>
      </c>
      <c r="P1118" s="33" t="s">
        <v>1702</v>
      </c>
      <c r="Q1118" s="35" t="s">
        <v>2044</v>
      </c>
      <c r="R1118" s="49">
        <f t="shared" si="308"/>
        <v>0</v>
      </c>
      <c r="S1118" s="48">
        <v>0</v>
      </c>
      <c r="T1118" s="48">
        <v>0</v>
      </c>
      <c r="U1118" s="48" t="s">
        <v>2044</v>
      </c>
      <c r="V1118" s="48" t="s">
        <v>2044</v>
      </c>
      <c r="W1118" s="49" t="s">
        <v>1740</v>
      </c>
    </row>
    <row r="1119" spans="1:23" ht="13.8">
      <c r="A1119" s="32" t="s">
        <v>86</v>
      </c>
      <c r="B1119" s="33">
        <v>100236</v>
      </c>
      <c r="C1119" s="33" t="s">
        <v>140</v>
      </c>
      <c r="D1119" s="40" t="s">
        <v>2047</v>
      </c>
      <c r="E1119" s="33" t="s">
        <v>186</v>
      </c>
      <c r="F1119" s="41">
        <v>0</v>
      </c>
      <c r="G1119" s="41">
        <v>0</v>
      </c>
      <c r="H1119" s="41">
        <v>0</v>
      </c>
      <c r="I1119" s="41">
        <v>0</v>
      </c>
      <c r="J1119" s="41">
        <v>0</v>
      </c>
      <c r="K1119" s="34" t="s">
        <v>189</v>
      </c>
      <c r="L1119" s="30" t="s">
        <v>190</v>
      </c>
      <c r="M1119" s="52" t="s">
        <v>1026</v>
      </c>
      <c r="N1119" s="55" t="s">
        <v>2894</v>
      </c>
      <c r="O1119" s="33" t="s">
        <v>190</v>
      </c>
      <c r="P1119" s="33" t="s">
        <v>1703</v>
      </c>
      <c r="Q1119" s="35" t="s">
        <v>2044</v>
      </c>
      <c r="R1119" s="49">
        <f t="shared" si="308"/>
        <v>0</v>
      </c>
      <c r="S1119" s="48">
        <v>0</v>
      </c>
      <c r="T1119" s="48">
        <v>0</v>
      </c>
      <c r="U1119" s="48" t="s">
        <v>2044</v>
      </c>
      <c r="V1119" s="48" t="s">
        <v>2044</v>
      </c>
      <c r="W1119" s="49" t="s">
        <v>1740</v>
      </c>
    </row>
    <row r="1120" spans="1:23" ht="13.8">
      <c r="A1120" s="32" t="s">
        <v>86</v>
      </c>
      <c r="B1120" s="33">
        <v>100236</v>
      </c>
      <c r="C1120" s="33" t="s">
        <v>140</v>
      </c>
      <c r="D1120" s="40" t="s">
        <v>2047</v>
      </c>
      <c r="E1120" s="33" t="s">
        <v>186</v>
      </c>
      <c r="F1120" s="41">
        <v>0</v>
      </c>
      <c r="G1120" s="41">
        <v>0</v>
      </c>
      <c r="H1120" s="41">
        <v>0</v>
      </c>
      <c r="I1120" s="41">
        <v>0</v>
      </c>
      <c r="J1120" s="41">
        <v>0</v>
      </c>
      <c r="K1120" s="34" t="s">
        <v>189</v>
      </c>
      <c r="L1120" s="30" t="s">
        <v>190</v>
      </c>
      <c r="M1120" s="52" t="s">
        <v>1027</v>
      </c>
      <c r="N1120" s="55" t="s">
        <v>2895</v>
      </c>
      <c r="O1120" s="33" t="s">
        <v>190</v>
      </c>
      <c r="P1120" s="33" t="s">
        <v>1704</v>
      </c>
      <c r="Q1120" s="35" t="s">
        <v>2044</v>
      </c>
      <c r="R1120" s="49">
        <f t="shared" si="308"/>
        <v>0</v>
      </c>
      <c r="S1120" s="48">
        <v>100</v>
      </c>
      <c r="T1120" s="48">
        <v>3.45</v>
      </c>
      <c r="U1120" s="48" t="s">
        <v>2044</v>
      </c>
      <c r="V1120" s="48" t="s">
        <v>2044</v>
      </c>
      <c r="W1120" s="49" t="s">
        <v>1740</v>
      </c>
    </row>
    <row r="1121" spans="1:23" ht="13.8">
      <c r="A1121" s="32" t="s">
        <v>86</v>
      </c>
      <c r="B1121" s="33">
        <v>100236</v>
      </c>
      <c r="C1121" s="33" t="s">
        <v>140</v>
      </c>
      <c r="D1121" s="40" t="s">
        <v>2047</v>
      </c>
      <c r="E1121" s="33" t="s">
        <v>186</v>
      </c>
      <c r="F1121" s="41">
        <v>0</v>
      </c>
      <c r="G1121" s="41">
        <v>0</v>
      </c>
      <c r="H1121" s="41">
        <v>0</v>
      </c>
      <c r="I1121" s="41">
        <v>0</v>
      </c>
      <c r="J1121" s="41">
        <v>0</v>
      </c>
      <c r="K1121" s="34" t="s">
        <v>189</v>
      </c>
      <c r="L1121" s="30" t="s">
        <v>30</v>
      </c>
      <c r="M1121" s="52" t="s">
        <v>1028</v>
      </c>
      <c r="N1121" s="55" t="s">
        <v>2896</v>
      </c>
      <c r="O1121" s="33" t="s">
        <v>30</v>
      </c>
      <c r="P1121" s="33" t="s">
        <v>1705</v>
      </c>
      <c r="Q1121" s="35" t="s">
        <v>2044</v>
      </c>
      <c r="R1121" s="49">
        <f t="shared" si="308"/>
        <v>0</v>
      </c>
      <c r="S1121" s="48">
        <v>100</v>
      </c>
      <c r="T1121" s="48">
        <v>0</v>
      </c>
      <c r="U1121" s="48" t="s">
        <v>2044</v>
      </c>
      <c r="V1121" s="48" t="s">
        <v>2044</v>
      </c>
      <c r="W1121" s="49" t="s">
        <v>1740</v>
      </c>
    </row>
    <row r="1122" spans="1:23" ht="13.8">
      <c r="A1122" s="32" t="s">
        <v>86</v>
      </c>
      <c r="B1122" s="33">
        <v>100237</v>
      </c>
      <c r="C1122" s="33" t="s">
        <v>141</v>
      </c>
      <c r="D1122" s="40" t="s">
        <v>2047</v>
      </c>
      <c r="E1122" s="33" t="s">
        <v>185</v>
      </c>
      <c r="F1122" s="41">
        <v>0</v>
      </c>
      <c r="G1122" s="41">
        <f>G1123</f>
        <v>7870644.300000001</v>
      </c>
      <c r="H1122" s="41">
        <f aca="true" t="shared" si="314" ref="H1122:J1122">H1123</f>
        <v>2460127.95</v>
      </c>
      <c r="I1122" s="41">
        <f t="shared" si="314"/>
        <v>2460127.95</v>
      </c>
      <c r="J1122" s="41">
        <f t="shared" si="314"/>
        <v>2460127.95</v>
      </c>
      <c r="K1122" s="34" t="s">
        <v>189</v>
      </c>
      <c r="L1122" s="30" t="s">
        <v>27</v>
      </c>
      <c r="M1122" s="52" t="s">
        <v>1029</v>
      </c>
      <c r="N1122" s="55" t="s">
        <v>1029</v>
      </c>
      <c r="O1122" s="33" t="s">
        <v>27</v>
      </c>
      <c r="P1122" s="33" t="s">
        <v>1706</v>
      </c>
      <c r="Q1122" s="35" t="s">
        <v>2044</v>
      </c>
      <c r="R1122" s="47">
        <v>0</v>
      </c>
      <c r="S1122" s="48">
        <v>0</v>
      </c>
      <c r="T1122" s="48">
        <v>0</v>
      </c>
      <c r="U1122" s="48" t="s">
        <v>2044</v>
      </c>
      <c r="V1122" s="48" t="s">
        <v>2044</v>
      </c>
      <c r="W1122" s="49" t="s">
        <v>1740</v>
      </c>
    </row>
    <row r="1123" spans="1:23" ht="13.8">
      <c r="A1123" s="32" t="s">
        <v>86</v>
      </c>
      <c r="B1123" s="33">
        <v>100237</v>
      </c>
      <c r="C1123" s="33" t="s">
        <v>141</v>
      </c>
      <c r="D1123" s="40" t="s">
        <v>2047</v>
      </c>
      <c r="E1123" s="33" t="s">
        <v>185</v>
      </c>
      <c r="F1123" s="41">
        <v>0</v>
      </c>
      <c r="G1123" s="41">
        <f>G1127</f>
        <v>7870644.300000001</v>
      </c>
      <c r="H1123" s="41">
        <f aca="true" t="shared" si="315" ref="H1123:J1123">H1127</f>
        <v>2460127.95</v>
      </c>
      <c r="I1123" s="41">
        <f t="shared" si="315"/>
        <v>2460127.95</v>
      </c>
      <c r="J1123" s="41">
        <f t="shared" si="315"/>
        <v>2460127.95</v>
      </c>
      <c r="K1123" s="34" t="s">
        <v>189</v>
      </c>
      <c r="L1123" s="30" t="s">
        <v>191</v>
      </c>
      <c r="M1123" s="52" t="s">
        <v>1029</v>
      </c>
      <c r="N1123" s="55" t="s">
        <v>1029</v>
      </c>
      <c r="O1123" s="33" t="s">
        <v>191</v>
      </c>
      <c r="P1123" s="33" t="s">
        <v>1706</v>
      </c>
      <c r="Q1123" s="35" t="s">
        <v>2044</v>
      </c>
      <c r="R1123" s="47">
        <v>0</v>
      </c>
      <c r="S1123" s="48">
        <v>0</v>
      </c>
      <c r="T1123" s="48">
        <v>0</v>
      </c>
      <c r="U1123" s="48" t="s">
        <v>2044</v>
      </c>
      <c r="V1123" s="48" t="s">
        <v>2044</v>
      </c>
      <c r="W1123" s="49" t="s">
        <v>1740</v>
      </c>
    </row>
    <row r="1124" spans="1:23" ht="13.8">
      <c r="A1124" s="32" t="s">
        <v>86</v>
      </c>
      <c r="B1124" s="33">
        <v>100237</v>
      </c>
      <c r="C1124" s="33" t="s">
        <v>141</v>
      </c>
      <c r="D1124" s="40" t="s">
        <v>2047</v>
      </c>
      <c r="E1124" s="33" t="s">
        <v>166</v>
      </c>
      <c r="F1124" s="41">
        <v>0</v>
      </c>
      <c r="G1124" s="41">
        <v>0</v>
      </c>
      <c r="H1124" s="41">
        <v>0</v>
      </c>
      <c r="I1124" s="41">
        <v>0</v>
      </c>
      <c r="J1124" s="41">
        <v>0</v>
      </c>
      <c r="K1124" s="34" t="s">
        <v>189</v>
      </c>
      <c r="L1124" s="30" t="s">
        <v>190</v>
      </c>
      <c r="M1124" s="52" t="s">
        <v>1030</v>
      </c>
      <c r="N1124" s="55" t="s">
        <v>2897</v>
      </c>
      <c r="O1124" s="33" t="s">
        <v>190</v>
      </c>
      <c r="P1124" s="33" t="s">
        <v>1707</v>
      </c>
      <c r="Q1124" s="35" t="s">
        <v>2044</v>
      </c>
      <c r="R1124" s="49">
        <f t="shared" si="308"/>
        <v>0</v>
      </c>
      <c r="S1124" s="48">
        <v>50</v>
      </c>
      <c r="T1124" s="48">
        <v>208.33</v>
      </c>
      <c r="U1124" s="48" t="s">
        <v>2044</v>
      </c>
      <c r="V1124" s="48" t="s">
        <v>2044</v>
      </c>
      <c r="W1124" s="49" t="s">
        <v>1740</v>
      </c>
    </row>
    <row r="1125" spans="1:23" ht="13.8">
      <c r="A1125" s="32" t="s">
        <v>86</v>
      </c>
      <c r="B1125" s="33">
        <v>100237</v>
      </c>
      <c r="C1125" s="33" t="s">
        <v>141</v>
      </c>
      <c r="D1125" s="40" t="s">
        <v>2047</v>
      </c>
      <c r="E1125" s="33" t="s">
        <v>166</v>
      </c>
      <c r="F1125" s="41">
        <v>0</v>
      </c>
      <c r="G1125" s="41">
        <v>0</v>
      </c>
      <c r="H1125" s="41">
        <v>0</v>
      </c>
      <c r="I1125" s="41">
        <v>0</v>
      </c>
      <c r="J1125" s="41">
        <v>0</v>
      </c>
      <c r="K1125" s="34" t="s">
        <v>189</v>
      </c>
      <c r="L1125" s="30" t="s">
        <v>30</v>
      </c>
      <c r="M1125" s="52" t="s">
        <v>975</v>
      </c>
      <c r="N1125" s="55" t="s">
        <v>2898</v>
      </c>
      <c r="O1125" s="33" t="s">
        <v>30</v>
      </c>
      <c r="P1125" s="33" t="s">
        <v>1708</v>
      </c>
      <c r="Q1125" s="35" t="s">
        <v>2044</v>
      </c>
      <c r="R1125" s="49">
        <f t="shared" si="308"/>
        <v>0</v>
      </c>
      <c r="S1125" s="48">
        <v>50</v>
      </c>
      <c r="T1125" s="48">
        <v>50</v>
      </c>
      <c r="U1125" s="48" t="s">
        <v>2044</v>
      </c>
      <c r="V1125" s="48" t="s">
        <v>2044</v>
      </c>
      <c r="W1125" s="49" t="s">
        <v>1740</v>
      </c>
    </row>
    <row r="1126" spans="1:23" ht="13.8">
      <c r="A1126" s="32" t="s">
        <v>86</v>
      </c>
      <c r="B1126" s="33">
        <v>100237</v>
      </c>
      <c r="C1126" s="33" t="s">
        <v>141</v>
      </c>
      <c r="D1126" s="40" t="s">
        <v>2047</v>
      </c>
      <c r="E1126" s="33" t="s">
        <v>166</v>
      </c>
      <c r="F1126" s="41">
        <v>0</v>
      </c>
      <c r="G1126" s="41">
        <v>0</v>
      </c>
      <c r="H1126" s="41">
        <v>0</v>
      </c>
      <c r="I1126" s="41">
        <v>0</v>
      </c>
      <c r="J1126" s="41">
        <v>0</v>
      </c>
      <c r="K1126" s="34" t="s">
        <v>189</v>
      </c>
      <c r="L1126" s="30" t="s">
        <v>30</v>
      </c>
      <c r="M1126" s="52" t="s">
        <v>409</v>
      </c>
      <c r="N1126" s="55" t="s">
        <v>2703</v>
      </c>
      <c r="O1126" s="33" t="s">
        <v>30</v>
      </c>
      <c r="P1126" s="33" t="s">
        <v>1709</v>
      </c>
      <c r="Q1126" s="35" t="s">
        <v>2044</v>
      </c>
      <c r="R1126" s="49">
        <f t="shared" si="308"/>
        <v>0</v>
      </c>
      <c r="S1126" s="48">
        <v>50</v>
      </c>
      <c r="T1126" s="48">
        <v>50</v>
      </c>
      <c r="U1126" s="48" t="s">
        <v>2044</v>
      </c>
      <c r="V1126" s="48" t="s">
        <v>2044</v>
      </c>
      <c r="W1126" s="49" t="s">
        <v>1740</v>
      </c>
    </row>
    <row r="1127" spans="1:23" ht="13.8">
      <c r="A1127" s="32" t="s">
        <v>86</v>
      </c>
      <c r="B1127" s="33">
        <v>100237</v>
      </c>
      <c r="C1127" s="33" t="s">
        <v>141</v>
      </c>
      <c r="D1127" s="40" t="s">
        <v>2047</v>
      </c>
      <c r="E1127" s="33" t="s">
        <v>163</v>
      </c>
      <c r="F1127" s="41">
        <v>0</v>
      </c>
      <c r="G1127" s="41">
        <f>G1128+G1129+G1130</f>
        <v>7870644.300000001</v>
      </c>
      <c r="H1127" s="41">
        <f aca="true" t="shared" si="316" ref="H1127:J1127">H1128+H1129+H1130</f>
        <v>2460127.95</v>
      </c>
      <c r="I1127" s="41">
        <f t="shared" si="316"/>
        <v>2460127.95</v>
      </c>
      <c r="J1127" s="41">
        <f t="shared" si="316"/>
        <v>2460127.95</v>
      </c>
      <c r="K1127" s="34" t="s">
        <v>189</v>
      </c>
      <c r="L1127" s="30" t="s">
        <v>190</v>
      </c>
      <c r="M1127" s="52" t="s">
        <v>1031</v>
      </c>
      <c r="N1127" s="55" t="s">
        <v>2899</v>
      </c>
      <c r="O1127" s="33" t="s">
        <v>190</v>
      </c>
      <c r="P1127" s="33" t="s">
        <v>2016</v>
      </c>
      <c r="Q1127" s="35" t="s">
        <v>2044</v>
      </c>
      <c r="R1127" s="49">
        <f aca="true" t="shared" si="317" ref="R1127">SUM(F1127:K1127)</f>
        <v>15251028.149999999</v>
      </c>
      <c r="S1127" s="48">
        <v>0</v>
      </c>
      <c r="T1127" s="48">
        <v>0</v>
      </c>
      <c r="U1127" s="48" t="s">
        <v>2044</v>
      </c>
      <c r="V1127" s="48" t="s">
        <v>2044</v>
      </c>
      <c r="W1127" s="49" t="s">
        <v>1742</v>
      </c>
    </row>
    <row r="1128" spans="1:23" ht="13.8">
      <c r="A1128" s="32" t="s">
        <v>86</v>
      </c>
      <c r="B1128" s="33">
        <v>100237</v>
      </c>
      <c r="C1128" s="33" t="s">
        <v>141</v>
      </c>
      <c r="D1128" s="40" t="s">
        <v>2047</v>
      </c>
      <c r="E1128" s="33" t="s">
        <v>163</v>
      </c>
      <c r="F1128" s="41">
        <v>0</v>
      </c>
      <c r="G1128" s="41">
        <v>3000000</v>
      </c>
      <c r="H1128" s="41">
        <v>0</v>
      </c>
      <c r="I1128" s="41">
        <v>0</v>
      </c>
      <c r="J1128" s="41">
        <v>0</v>
      </c>
      <c r="K1128" s="34" t="s">
        <v>189</v>
      </c>
      <c r="L1128" s="30" t="s">
        <v>30</v>
      </c>
      <c r="M1128" s="52" t="s">
        <v>1031</v>
      </c>
      <c r="N1128" s="55" t="s">
        <v>1031</v>
      </c>
      <c r="O1128" s="33" t="s">
        <v>30</v>
      </c>
      <c r="P1128" s="33" t="s">
        <v>2016</v>
      </c>
      <c r="Q1128" s="35" t="s">
        <v>2044</v>
      </c>
      <c r="R1128" s="49">
        <f t="shared" si="308"/>
        <v>3000000</v>
      </c>
      <c r="S1128" s="48">
        <v>0</v>
      </c>
      <c r="T1128" s="48">
        <v>0</v>
      </c>
      <c r="U1128" s="48" t="s">
        <v>2044</v>
      </c>
      <c r="V1128" s="48" t="s">
        <v>2044</v>
      </c>
      <c r="W1128" s="49" t="s">
        <v>1742</v>
      </c>
    </row>
    <row r="1129" spans="1:23" ht="13.8">
      <c r="A1129" s="32" t="s">
        <v>86</v>
      </c>
      <c r="B1129" s="33">
        <v>100237</v>
      </c>
      <c r="C1129" s="33" t="s">
        <v>141</v>
      </c>
      <c r="D1129" s="40" t="s">
        <v>2047</v>
      </c>
      <c r="E1129" s="33" t="s">
        <v>163</v>
      </c>
      <c r="F1129" s="41">
        <v>0</v>
      </c>
      <c r="G1129" s="41">
        <v>3870644.3000000003</v>
      </c>
      <c r="H1129" s="41">
        <v>2460127.95</v>
      </c>
      <c r="I1129" s="41">
        <v>2460127.95</v>
      </c>
      <c r="J1129" s="41">
        <v>2460127.95</v>
      </c>
      <c r="K1129" s="34" t="s">
        <v>189</v>
      </c>
      <c r="L1129" s="30" t="s">
        <v>30</v>
      </c>
      <c r="M1129" s="52" t="s">
        <v>141</v>
      </c>
      <c r="N1129" s="55" t="s">
        <v>141</v>
      </c>
      <c r="O1129" s="33" t="s">
        <v>30</v>
      </c>
      <c r="P1129" s="33" t="s">
        <v>1872</v>
      </c>
      <c r="Q1129" s="35" t="s">
        <v>2044</v>
      </c>
      <c r="R1129" s="49">
        <v>0</v>
      </c>
      <c r="S1129" s="48">
        <v>0</v>
      </c>
      <c r="T1129" s="48">
        <v>0</v>
      </c>
      <c r="U1129" s="48" t="s">
        <v>2044</v>
      </c>
      <c r="V1129" s="48" t="s">
        <v>2044</v>
      </c>
      <c r="W1129" s="49" t="s">
        <v>1740</v>
      </c>
    </row>
    <row r="1130" spans="1:23" ht="13.8">
      <c r="A1130" s="32" t="s">
        <v>86</v>
      </c>
      <c r="B1130" s="33">
        <v>100237</v>
      </c>
      <c r="C1130" s="33" t="s">
        <v>141</v>
      </c>
      <c r="D1130" s="40" t="s">
        <v>2047</v>
      </c>
      <c r="E1130" s="33" t="s">
        <v>163</v>
      </c>
      <c r="F1130" s="41">
        <v>0</v>
      </c>
      <c r="G1130" s="41">
        <v>1000000</v>
      </c>
      <c r="H1130" s="41">
        <v>0</v>
      </c>
      <c r="I1130" s="41">
        <v>0</v>
      </c>
      <c r="J1130" s="41">
        <v>0</v>
      </c>
      <c r="K1130" s="34" t="s">
        <v>189</v>
      </c>
      <c r="L1130" s="30" t="s">
        <v>30</v>
      </c>
      <c r="M1130" s="52" t="s">
        <v>1032</v>
      </c>
      <c r="N1130" s="55" t="s">
        <v>2900</v>
      </c>
      <c r="O1130" s="33" t="s">
        <v>30</v>
      </c>
      <c r="P1130" s="33" t="s">
        <v>2017</v>
      </c>
      <c r="Q1130" s="35" t="s">
        <v>2044</v>
      </c>
      <c r="R1130" s="49">
        <f t="shared" si="308"/>
        <v>1000000</v>
      </c>
      <c r="S1130" s="48">
        <v>0</v>
      </c>
      <c r="T1130" s="48">
        <v>0</v>
      </c>
      <c r="U1130" s="48" t="s">
        <v>2044</v>
      </c>
      <c r="V1130" s="48" t="s">
        <v>2044</v>
      </c>
      <c r="W1130" s="49" t="s">
        <v>1740</v>
      </c>
    </row>
    <row r="1131" spans="1:23" ht="13.8">
      <c r="A1131" s="32" t="s">
        <v>86</v>
      </c>
      <c r="B1131" s="33">
        <v>100237</v>
      </c>
      <c r="C1131" s="33" t="s">
        <v>141</v>
      </c>
      <c r="D1131" s="40" t="s">
        <v>2047</v>
      </c>
      <c r="E1131" s="33" t="s">
        <v>166</v>
      </c>
      <c r="F1131" s="41">
        <v>0</v>
      </c>
      <c r="G1131" s="41">
        <v>0</v>
      </c>
      <c r="H1131" s="41">
        <v>0</v>
      </c>
      <c r="I1131" s="41">
        <v>0</v>
      </c>
      <c r="J1131" s="41">
        <v>0</v>
      </c>
      <c r="K1131" s="34" t="s">
        <v>189</v>
      </c>
      <c r="L1131" s="30" t="s">
        <v>190</v>
      </c>
      <c r="M1131" s="52" t="s">
        <v>1033</v>
      </c>
      <c r="N1131" s="55" t="s">
        <v>2703</v>
      </c>
      <c r="O1131" s="33" t="s">
        <v>190</v>
      </c>
      <c r="P1131" s="33" t="s">
        <v>1710</v>
      </c>
      <c r="Q1131" s="35" t="s">
        <v>2044</v>
      </c>
      <c r="R1131" s="49">
        <f t="shared" si="308"/>
        <v>0</v>
      </c>
      <c r="S1131" s="48">
        <v>50</v>
      </c>
      <c r="T1131" s="48">
        <v>100</v>
      </c>
      <c r="U1131" s="48" t="s">
        <v>2044</v>
      </c>
      <c r="V1131" s="48" t="s">
        <v>2044</v>
      </c>
      <c r="W1131" s="49" t="s">
        <v>1740</v>
      </c>
    </row>
    <row r="1132" spans="1:23" ht="13.8">
      <c r="A1132" s="32" t="s">
        <v>86</v>
      </c>
      <c r="B1132" s="33">
        <v>100237</v>
      </c>
      <c r="C1132" s="33" t="s">
        <v>141</v>
      </c>
      <c r="D1132" s="40" t="s">
        <v>2047</v>
      </c>
      <c r="E1132" s="33" t="s">
        <v>166</v>
      </c>
      <c r="F1132" s="41">
        <v>0</v>
      </c>
      <c r="G1132" s="41">
        <v>0</v>
      </c>
      <c r="H1132" s="41">
        <v>0</v>
      </c>
      <c r="I1132" s="41">
        <v>0</v>
      </c>
      <c r="J1132" s="41">
        <v>0</v>
      </c>
      <c r="K1132" s="34" t="s">
        <v>189</v>
      </c>
      <c r="L1132" s="30" t="s">
        <v>30</v>
      </c>
      <c r="M1132" s="52" t="s">
        <v>975</v>
      </c>
      <c r="N1132" s="55" t="s">
        <v>2898</v>
      </c>
      <c r="O1132" s="33" t="s">
        <v>30</v>
      </c>
      <c r="P1132" s="33" t="s">
        <v>1711</v>
      </c>
      <c r="Q1132" s="35" t="s">
        <v>2044</v>
      </c>
      <c r="R1132" s="49">
        <f t="shared" si="308"/>
        <v>0</v>
      </c>
      <c r="S1132" s="48">
        <v>50</v>
      </c>
      <c r="T1132" s="48">
        <v>100</v>
      </c>
      <c r="U1132" s="48" t="s">
        <v>2044</v>
      </c>
      <c r="V1132" s="48" t="s">
        <v>2044</v>
      </c>
      <c r="W1132" s="49" t="s">
        <v>1742</v>
      </c>
    </row>
    <row r="1133" spans="1:23" ht="13.8">
      <c r="A1133" s="32" t="s">
        <v>86</v>
      </c>
      <c r="B1133" s="33">
        <v>100237</v>
      </c>
      <c r="C1133" s="33" t="s">
        <v>141</v>
      </c>
      <c r="D1133" s="40" t="s">
        <v>2047</v>
      </c>
      <c r="E1133" s="33" t="s">
        <v>166</v>
      </c>
      <c r="F1133" s="41">
        <v>0</v>
      </c>
      <c r="G1133" s="41">
        <v>0</v>
      </c>
      <c r="H1133" s="41">
        <v>0</v>
      </c>
      <c r="I1133" s="41">
        <v>0</v>
      </c>
      <c r="J1133" s="41">
        <v>0</v>
      </c>
      <c r="K1133" s="34" t="s">
        <v>189</v>
      </c>
      <c r="L1133" s="30" t="s">
        <v>30</v>
      </c>
      <c r="M1133" s="52" t="s">
        <v>409</v>
      </c>
      <c r="N1133" s="55" t="s">
        <v>2703</v>
      </c>
      <c r="O1133" s="33" t="s">
        <v>30</v>
      </c>
      <c r="P1133" s="33" t="s">
        <v>1712</v>
      </c>
      <c r="Q1133" s="35" t="s">
        <v>2044</v>
      </c>
      <c r="R1133" s="49">
        <f t="shared" si="308"/>
        <v>0</v>
      </c>
      <c r="S1133" s="48">
        <v>50</v>
      </c>
      <c r="T1133" s="48">
        <v>100</v>
      </c>
      <c r="U1133" s="48" t="s">
        <v>2044</v>
      </c>
      <c r="V1133" s="48" t="s">
        <v>2044</v>
      </c>
      <c r="W1133" s="49" t="s">
        <v>1740</v>
      </c>
    </row>
    <row r="1134" spans="1:23" ht="13.8">
      <c r="A1134" s="32" t="s">
        <v>86</v>
      </c>
      <c r="B1134" s="33">
        <v>100237</v>
      </c>
      <c r="C1134" s="33" t="s">
        <v>141</v>
      </c>
      <c r="D1134" s="40" t="s">
        <v>2047</v>
      </c>
      <c r="E1134" s="33" t="s">
        <v>166</v>
      </c>
      <c r="F1134" s="41">
        <v>0</v>
      </c>
      <c r="G1134" s="41">
        <v>0</v>
      </c>
      <c r="H1134" s="41">
        <v>0</v>
      </c>
      <c r="I1134" s="41">
        <v>0</v>
      </c>
      <c r="J1134" s="41">
        <v>0</v>
      </c>
      <c r="K1134" s="34" t="s">
        <v>189</v>
      </c>
      <c r="L1134" s="30" t="s">
        <v>190</v>
      </c>
      <c r="M1134" s="52" t="s">
        <v>1034</v>
      </c>
      <c r="N1134" s="55" t="s">
        <v>2901</v>
      </c>
      <c r="O1134" s="33" t="s">
        <v>190</v>
      </c>
      <c r="P1134" s="33" t="s">
        <v>1646</v>
      </c>
      <c r="Q1134" s="35" t="s">
        <v>2044</v>
      </c>
      <c r="R1134" s="49">
        <f t="shared" si="308"/>
        <v>0</v>
      </c>
      <c r="S1134" s="48">
        <v>50</v>
      </c>
      <c r="T1134" s="48">
        <v>50</v>
      </c>
      <c r="U1134" s="48" t="s">
        <v>2044</v>
      </c>
      <c r="V1134" s="48" t="s">
        <v>2044</v>
      </c>
      <c r="W1134" s="49" t="s">
        <v>1740</v>
      </c>
    </row>
    <row r="1135" spans="1:23" ht="13.8">
      <c r="A1135" s="32" t="s">
        <v>86</v>
      </c>
      <c r="B1135" s="33">
        <v>100237</v>
      </c>
      <c r="C1135" s="33" t="s">
        <v>141</v>
      </c>
      <c r="D1135" s="40" t="s">
        <v>2047</v>
      </c>
      <c r="E1135" s="33" t="s">
        <v>166</v>
      </c>
      <c r="F1135" s="41">
        <v>0</v>
      </c>
      <c r="G1135" s="41">
        <v>0</v>
      </c>
      <c r="H1135" s="41">
        <v>0</v>
      </c>
      <c r="I1135" s="41">
        <v>0</v>
      </c>
      <c r="J1135" s="41">
        <v>0</v>
      </c>
      <c r="K1135" s="34" t="s">
        <v>189</v>
      </c>
      <c r="L1135" s="30" t="s">
        <v>30</v>
      </c>
      <c r="M1135" s="52" t="s">
        <v>1035</v>
      </c>
      <c r="N1135" s="55" t="s">
        <v>2902</v>
      </c>
      <c r="O1135" s="33" t="s">
        <v>30</v>
      </c>
      <c r="P1135" s="33" t="s">
        <v>1713</v>
      </c>
      <c r="Q1135" s="35" t="s">
        <v>2044</v>
      </c>
      <c r="R1135" s="49">
        <f t="shared" si="308"/>
        <v>0</v>
      </c>
      <c r="S1135" s="48">
        <v>50</v>
      </c>
      <c r="T1135" s="48">
        <v>50</v>
      </c>
      <c r="U1135" s="48" t="s">
        <v>2044</v>
      </c>
      <c r="V1135" s="48" t="s">
        <v>2044</v>
      </c>
      <c r="W1135" s="49" t="s">
        <v>1740</v>
      </c>
    </row>
    <row r="1136" spans="1:23" ht="13.8">
      <c r="A1136" s="32" t="s">
        <v>86</v>
      </c>
      <c r="B1136" s="33">
        <v>100238</v>
      </c>
      <c r="C1136" s="33" t="s">
        <v>142</v>
      </c>
      <c r="D1136" s="40" t="s">
        <v>2047</v>
      </c>
      <c r="E1136" s="33" t="s">
        <v>187</v>
      </c>
      <c r="F1136" s="41">
        <f>F1137</f>
        <v>31700000</v>
      </c>
      <c r="G1136" s="41">
        <f aca="true" t="shared" si="318" ref="G1136:J1136">G1137</f>
        <v>35247042.79</v>
      </c>
      <c r="H1136" s="41">
        <f t="shared" si="318"/>
        <v>17907203.39</v>
      </c>
      <c r="I1136" s="41">
        <f t="shared" si="318"/>
        <v>17907203.39</v>
      </c>
      <c r="J1136" s="41">
        <f t="shared" si="318"/>
        <v>17907203.39</v>
      </c>
      <c r="K1136" s="34" t="s">
        <v>189</v>
      </c>
      <c r="L1136" s="30" t="s">
        <v>27</v>
      </c>
      <c r="M1136" s="52" t="s">
        <v>1036</v>
      </c>
      <c r="N1136" s="55" t="s">
        <v>1036</v>
      </c>
      <c r="O1136" s="33" t="s">
        <v>27</v>
      </c>
      <c r="P1136" s="33" t="s">
        <v>1714</v>
      </c>
      <c r="Q1136" s="35" t="s">
        <v>2044</v>
      </c>
      <c r="R1136" s="47">
        <v>0</v>
      </c>
      <c r="S1136" s="48">
        <v>0</v>
      </c>
      <c r="T1136" s="48">
        <v>0</v>
      </c>
      <c r="U1136" s="48" t="s">
        <v>2044</v>
      </c>
      <c r="V1136" s="48" t="s">
        <v>2044</v>
      </c>
      <c r="W1136" s="49" t="s">
        <v>1740</v>
      </c>
    </row>
    <row r="1137" spans="1:23" ht="13.8">
      <c r="A1137" s="32" t="s">
        <v>86</v>
      </c>
      <c r="B1137" s="33">
        <v>100238</v>
      </c>
      <c r="C1137" s="33" t="s">
        <v>142</v>
      </c>
      <c r="D1137" s="40" t="s">
        <v>2047</v>
      </c>
      <c r="E1137" s="33" t="s">
        <v>187</v>
      </c>
      <c r="F1137" s="41">
        <f>F1138+F1142+F1168+F1172</f>
        <v>31700000</v>
      </c>
      <c r="G1137" s="41">
        <f>G1138+G1142+G1168+G1172+G1156+G1161</f>
        <v>35247042.79</v>
      </c>
      <c r="H1137" s="41">
        <f aca="true" t="shared" si="319" ref="H1137:J1137">H1138+H1142+H1168+H1172+H1156+H1161</f>
        <v>17907203.39</v>
      </c>
      <c r="I1137" s="41">
        <f t="shared" si="319"/>
        <v>17907203.39</v>
      </c>
      <c r="J1137" s="41">
        <f t="shared" si="319"/>
        <v>17907203.39</v>
      </c>
      <c r="K1137" s="34" t="s">
        <v>189</v>
      </c>
      <c r="L1137" s="30" t="s">
        <v>191</v>
      </c>
      <c r="M1137" s="52" t="s">
        <v>1036</v>
      </c>
      <c r="N1137" s="55" t="s">
        <v>1036</v>
      </c>
      <c r="O1137" s="33" t="s">
        <v>191</v>
      </c>
      <c r="P1137" s="33" t="s">
        <v>1714</v>
      </c>
      <c r="Q1137" s="35" t="s">
        <v>2044</v>
      </c>
      <c r="R1137" s="47">
        <v>0</v>
      </c>
      <c r="S1137" s="48">
        <v>0</v>
      </c>
      <c r="T1137" s="48">
        <v>0</v>
      </c>
      <c r="U1137" s="48" t="s">
        <v>2044</v>
      </c>
      <c r="V1137" s="48" t="s">
        <v>2044</v>
      </c>
      <c r="W1137" s="49" t="s">
        <v>1740</v>
      </c>
    </row>
    <row r="1138" spans="1:23" ht="13.8">
      <c r="A1138" s="32" t="s">
        <v>86</v>
      </c>
      <c r="B1138" s="33">
        <v>100238</v>
      </c>
      <c r="C1138" s="33" t="s">
        <v>142</v>
      </c>
      <c r="D1138" s="40" t="s">
        <v>2047</v>
      </c>
      <c r="E1138" s="33" t="s">
        <v>187</v>
      </c>
      <c r="F1138" s="41">
        <f>F1139</f>
        <v>1000000</v>
      </c>
      <c r="G1138" s="41">
        <f aca="true" t="shared" si="320" ref="G1138:J1138">G1139</f>
        <v>1000000</v>
      </c>
      <c r="H1138" s="41">
        <f t="shared" si="320"/>
        <v>1000000</v>
      </c>
      <c r="I1138" s="41">
        <f t="shared" si="320"/>
        <v>1000000</v>
      </c>
      <c r="J1138" s="41">
        <f t="shared" si="320"/>
        <v>1000000</v>
      </c>
      <c r="K1138" s="34" t="s">
        <v>189</v>
      </c>
      <c r="L1138" s="30" t="s">
        <v>190</v>
      </c>
      <c r="M1138" s="52" t="s">
        <v>1036</v>
      </c>
      <c r="N1138" s="55" t="s">
        <v>2903</v>
      </c>
      <c r="O1138" s="33" t="s">
        <v>190</v>
      </c>
      <c r="P1138" s="33" t="s">
        <v>1714</v>
      </c>
      <c r="Q1138" s="35" t="s">
        <v>2044</v>
      </c>
      <c r="R1138" s="49">
        <f t="shared" si="308"/>
        <v>5000000</v>
      </c>
      <c r="S1138" s="48">
        <v>40</v>
      </c>
      <c r="T1138" s="48">
        <v>0</v>
      </c>
      <c r="U1138" s="48" t="s">
        <v>2044</v>
      </c>
      <c r="V1138" s="48" t="s">
        <v>2044</v>
      </c>
      <c r="W1138" s="49" t="s">
        <v>1740</v>
      </c>
    </row>
    <row r="1139" spans="1:23" ht="13.8">
      <c r="A1139" s="32" t="s">
        <v>87</v>
      </c>
      <c r="B1139" s="33">
        <v>100238</v>
      </c>
      <c r="C1139" s="33" t="s">
        <v>142</v>
      </c>
      <c r="D1139" s="40" t="s">
        <v>2047</v>
      </c>
      <c r="E1139" s="33" t="s">
        <v>187</v>
      </c>
      <c r="F1139" s="41">
        <v>1000000</v>
      </c>
      <c r="G1139" s="41">
        <v>1000000</v>
      </c>
      <c r="H1139" s="41">
        <v>1000000</v>
      </c>
      <c r="I1139" s="41">
        <v>1000000</v>
      </c>
      <c r="J1139" s="41">
        <v>1000000</v>
      </c>
      <c r="K1139" s="34" t="s">
        <v>189</v>
      </c>
      <c r="L1139" s="30" t="s">
        <v>30</v>
      </c>
      <c r="M1139" s="52" t="s">
        <v>1853</v>
      </c>
      <c r="N1139" s="55" t="s">
        <v>2904</v>
      </c>
      <c r="O1139" s="33" t="s">
        <v>30</v>
      </c>
      <c r="P1139" s="33" t="s">
        <v>2018</v>
      </c>
      <c r="Q1139" s="35" t="s">
        <v>2044</v>
      </c>
      <c r="R1139" s="49">
        <f t="shared" si="308"/>
        <v>5000000</v>
      </c>
      <c r="S1139" s="48">
        <v>0</v>
      </c>
      <c r="T1139" s="48">
        <v>0</v>
      </c>
      <c r="U1139" s="48" t="s">
        <v>2044</v>
      </c>
      <c r="V1139" s="48" t="s">
        <v>2044</v>
      </c>
      <c r="W1139" s="49" t="s">
        <v>1740</v>
      </c>
    </row>
    <row r="1140" spans="1:23" ht="13.8">
      <c r="A1140" s="32" t="s">
        <v>86</v>
      </c>
      <c r="B1140" s="33">
        <v>100238</v>
      </c>
      <c r="C1140" s="33" t="s">
        <v>142</v>
      </c>
      <c r="D1140" s="40" t="s">
        <v>2047</v>
      </c>
      <c r="E1140" s="33" t="s">
        <v>187</v>
      </c>
      <c r="F1140" s="41">
        <v>0</v>
      </c>
      <c r="G1140" s="41">
        <v>0</v>
      </c>
      <c r="H1140" s="41">
        <v>0</v>
      </c>
      <c r="I1140" s="41">
        <v>0</v>
      </c>
      <c r="J1140" s="41">
        <v>0</v>
      </c>
      <c r="K1140" s="34" t="s">
        <v>189</v>
      </c>
      <c r="L1140" s="30" t="s">
        <v>30</v>
      </c>
      <c r="M1140" s="52" t="s">
        <v>1854</v>
      </c>
      <c r="N1140" s="55" t="s">
        <v>2905</v>
      </c>
      <c r="O1140" s="33" t="s">
        <v>30</v>
      </c>
      <c r="P1140" s="33" t="s">
        <v>2019</v>
      </c>
      <c r="Q1140" s="35" t="s">
        <v>2044</v>
      </c>
      <c r="R1140" s="49">
        <f t="shared" si="308"/>
        <v>0</v>
      </c>
      <c r="S1140" s="48">
        <v>0</v>
      </c>
      <c r="T1140" s="48">
        <v>0</v>
      </c>
      <c r="U1140" s="48" t="s">
        <v>2044</v>
      </c>
      <c r="V1140" s="48" t="s">
        <v>2044</v>
      </c>
      <c r="W1140" s="49" t="s">
        <v>1740</v>
      </c>
    </row>
    <row r="1141" spans="1:23" ht="13.8">
      <c r="A1141" s="32" t="s">
        <v>86</v>
      </c>
      <c r="B1141" s="33">
        <v>100238</v>
      </c>
      <c r="C1141" s="33" t="s">
        <v>142</v>
      </c>
      <c r="D1141" s="40" t="s">
        <v>2047</v>
      </c>
      <c r="E1141" s="33" t="s">
        <v>187</v>
      </c>
      <c r="F1141" s="41">
        <v>0</v>
      </c>
      <c r="G1141" s="41">
        <v>0</v>
      </c>
      <c r="H1141" s="41">
        <v>0</v>
      </c>
      <c r="I1141" s="41">
        <v>0</v>
      </c>
      <c r="J1141" s="41">
        <v>0</v>
      </c>
      <c r="K1141" s="34" t="s">
        <v>189</v>
      </c>
      <c r="L1141" s="30" t="s">
        <v>30</v>
      </c>
      <c r="M1141" s="52" t="s">
        <v>1855</v>
      </c>
      <c r="N1141" s="55" t="s">
        <v>2906</v>
      </c>
      <c r="O1141" s="33" t="s">
        <v>30</v>
      </c>
      <c r="P1141" s="33" t="s">
        <v>2020</v>
      </c>
      <c r="Q1141" s="35" t="s">
        <v>2044</v>
      </c>
      <c r="R1141" s="49">
        <f t="shared" si="308"/>
        <v>0</v>
      </c>
      <c r="S1141" s="48">
        <v>0</v>
      </c>
      <c r="T1141" s="48">
        <v>0</v>
      </c>
      <c r="U1141" s="48" t="s">
        <v>2044</v>
      </c>
      <c r="V1141" s="48" t="s">
        <v>2044</v>
      </c>
      <c r="W1141" s="49" t="s">
        <v>1740</v>
      </c>
    </row>
    <row r="1142" spans="1:23" ht="13.8">
      <c r="A1142" s="32" t="s">
        <v>86</v>
      </c>
      <c r="B1142" s="33">
        <v>100238</v>
      </c>
      <c r="C1142" s="33" t="s">
        <v>142</v>
      </c>
      <c r="D1142" s="40" t="s">
        <v>2047</v>
      </c>
      <c r="E1142" s="33" t="s">
        <v>185</v>
      </c>
      <c r="F1142" s="41">
        <f>F1143</f>
        <v>28000000</v>
      </c>
      <c r="G1142" s="41">
        <f aca="true" t="shared" si="321" ref="G1142:J1142">G1143</f>
        <v>28000000</v>
      </c>
      <c r="H1142" s="41">
        <f t="shared" si="321"/>
        <v>11043251.6</v>
      </c>
      <c r="I1142" s="41">
        <f t="shared" si="321"/>
        <v>11043251.6</v>
      </c>
      <c r="J1142" s="41">
        <f t="shared" si="321"/>
        <v>11043251.6</v>
      </c>
      <c r="K1142" s="34" t="s">
        <v>189</v>
      </c>
      <c r="L1142" s="30" t="s">
        <v>190</v>
      </c>
      <c r="M1142" s="52" t="s">
        <v>1856</v>
      </c>
      <c r="N1142" s="55" t="s">
        <v>1037</v>
      </c>
      <c r="O1142" s="33" t="s">
        <v>190</v>
      </c>
      <c r="P1142" s="33" t="s">
        <v>1715</v>
      </c>
      <c r="Q1142" s="35" t="s">
        <v>2044</v>
      </c>
      <c r="R1142" s="49">
        <f t="shared" si="308"/>
        <v>89129754.8</v>
      </c>
      <c r="S1142" s="48">
        <v>45.010000000000005</v>
      </c>
      <c r="T1142" s="48">
        <v>45.010000000000005</v>
      </c>
      <c r="U1142" s="48" t="s">
        <v>2044</v>
      </c>
      <c r="V1142" s="48" t="s">
        <v>2044</v>
      </c>
      <c r="W1142" s="49" t="s">
        <v>1740</v>
      </c>
    </row>
    <row r="1143" spans="1:23" ht="13.8">
      <c r="A1143" s="32" t="s">
        <v>87</v>
      </c>
      <c r="B1143" s="33">
        <v>100238</v>
      </c>
      <c r="C1143" s="33" t="s">
        <v>142</v>
      </c>
      <c r="D1143" s="40" t="s">
        <v>2047</v>
      </c>
      <c r="E1143" s="33" t="s">
        <v>185</v>
      </c>
      <c r="F1143" s="41">
        <v>28000000</v>
      </c>
      <c r="G1143" s="41">
        <v>28000000</v>
      </c>
      <c r="H1143" s="41">
        <v>11043251.6</v>
      </c>
      <c r="I1143" s="41">
        <v>11043251.6</v>
      </c>
      <c r="J1143" s="41">
        <v>11043251.6</v>
      </c>
      <c r="K1143" s="34" t="s">
        <v>189</v>
      </c>
      <c r="L1143" s="30" t="s">
        <v>30</v>
      </c>
      <c r="M1143" s="52" t="s">
        <v>1037</v>
      </c>
      <c r="N1143" s="55" t="s">
        <v>2907</v>
      </c>
      <c r="O1143" s="33" t="s">
        <v>30</v>
      </c>
      <c r="P1143" s="33" t="s">
        <v>1715</v>
      </c>
      <c r="Q1143" s="35" t="s">
        <v>2044</v>
      </c>
      <c r="R1143" s="49">
        <f t="shared" si="308"/>
        <v>89129754.8</v>
      </c>
      <c r="S1143" s="48">
        <v>45.010000000000005</v>
      </c>
      <c r="T1143" s="48">
        <v>45.010000000000005</v>
      </c>
      <c r="U1143" s="48" t="s">
        <v>2044</v>
      </c>
      <c r="V1143" s="48" t="s">
        <v>2044</v>
      </c>
      <c r="W1143" s="49" t="s">
        <v>1742</v>
      </c>
    </row>
    <row r="1144" spans="1:23" ht="13.8">
      <c r="A1144" s="32" t="s">
        <v>86</v>
      </c>
      <c r="B1144" s="33">
        <v>100238</v>
      </c>
      <c r="C1144" s="33" t="s">
        <v>142</v>
      </c>
      <c r="D1144" s="40" t="s">
        <v>2047</v>
      </c>
      <c r="E1144" s="33" t="s">
        <v>185</v>
      </c>
      <c r="F1144" s="41">
        <v>0</v>
      </c>
      <c r="G1144" s="41">
        <v>0</v>
      </c>
      <c r="H1144" s="41">
        <v>0</v>
      </c>
      <c r="I1144" s="41">
        <v>0</v>
      </c>
      <c r="J1144" s="41">
        <v>0</v>
      </c>
      <c r="K1144" s="34" t="s">
        <v>189</v>
      </c>
      <c r="L1144" s="30" t="s">
        <v>30</v>
      </c>
      <c r="M1144" s="52" t="s">
        <v>1038</v>
      </c>
      <c r="N1144" s="55" t="s">
        <v>2908</v>
      </c>
      <c r="O1144" s="33" t="s">
        <v>30</v>
      </c>
      <c r="P1144" s="33" t="s">
        <v>1716</v>
      </c>
      <c r="Q1144" s="35" t="s">
        <v>2044</v>
      </c>
      <c r="R1144" s="49">
        <f t="shared" si="308"/>
        <v>0</v>
      </c>
      <c r="S1144" s="48">
        <v>45.010000000000005</v>
      </c>
      <c r="T1144" s="48">
        <v>45.010000000000005</v>
      </c>
      <c r="U1144" s="48" t="s">
        <v>2044</v>
      </c>
      <c r="V1144" s="48" t="s">
        <v>2044</v>
      </c>
      <c r="W1144" s="49" t="s">
        <v>1740</v>
      </c>
    </row>
    <row r="1145" spans="1:23" ht="13.8">
      <c r="A1145" s="32" t="s">
        <v>86</v>
      </c>
      <c r="B1145" s="33">
        <v>100238</v>
      </c>
      <c r="C1145" s="33" t="s">
        <v>142</v>
      </c>
      <c r="D1145" s="40" t="s">
        <v>2047</v>
      </c>
      <c r="E1145" s="33" t="s">
        <v>185</v>
      </c>
      <c r="F1145" s="41">
        <v>0</v>
      </c>
      <c r="G1145" s="41">
        <v>0</v>
      </c>
      <c r="H1145" s="41">
        <v>0</v>
      </c>
      <c r="I1145" s="41">
        <v>0</v>
      </c>
      <c r="J1145" s="41">
        <v>0</v>
      </c>
      <c r="K1145" s="34" t="s">
        <v>189</v>
      </c>
      <c r="L1145" s="30" t="s">
        <v>30</v>
      </c>
      <c r="M1145" s="52" t="s">
        <v>1039</v>
      </c>
      <c r="N1145" s="55" t="s">
        <v>2909</v>
      </c>
      <c r="O1145" s="33" t="s">
        <v>30</v>
      </c>
      <c r="P1145" s="33" t="s">
        <v>1717</v>
      </c>
      <c r="Q1145" s="35" t="s">
        <v>2044</v>
      </c>
      <c r="R1145" s="49">
        <f t="shared" si="308"/>
        <v>0</v>
      </c>
      <c r="S1145" s="48">
        <v>45.010000000000005</v>
      </c>
      <c r="T1145" s="48">
        <v>45.010000000000005</v>
      </c>
      <c r="U1145" s="48" t="s">
        <v>2044</v>
      </c>
      <c r="V1145" s="48" t="s">
        <v>2044</v>
      </c>
      <c r="W1145" s="49" t="s">
        <v>1740</v>
      </c>
    </row>
    <row r="1146" spans="1:23" ht="13.8">
      <c r="A1146" s="32" t="s">
        <v>86</v>
      </c>
      <c r="B1146" s="33">
        <v>100238</v>
      </c>
      <c r="C1146" s="33" t="s">
        <v>142</v>
      </c>
      <c r="D1146" s="40" t="s">
        <v>2047</v>
      </c>
      <c r="E1146" s="33" t="s">
        <v>185</v>
      </c>
      <c r="F1146" s="41">
        <v>0</v>
      </c>
      <c r="G1146" s="41">
        <v>0</v>
      </c>
      <c r="H1146" s="41">
        <v>0</v>
      </c>
      <c r="I1146" s="41">
        <v>0</v>
      </c>
      <c r="J1146" s="41">
        <v>0</v>
      </c>
      <c r="K1146" s="34" t="s">
        <v>189</v>
      </c>
      <c r="L1146" s="30" t="s">
        <v>30</v>
      </c>
      <c r="M1146" s="52" t="s">
        <v>1040</v>
      </c>
      <c r="N1146" s="55" t="s">
        <v>2910</v>
      </c>
      <c r="O1146" s="33" t="s">
        <v>30</v>
      </c>
      <c r="P1146" s="33" t="s">
        <v>1718</v>
      </c>
      <c r="Q1146" s="35" t="s">
        <v>2044</v>
      </c>
      <c r="R1146" s="49">
        <f t="shared" si="308"/>
        <v>0</v>
      </c>
      <c r="S1146" s="48">
        <v>45.010000000000005</v>
      </c>
      <c r="T1146" s="48">
        <v>45.010000000000005</v>
      </c>
      <c r="U1146" s="48" t="s">
        <v>2044</v>
      </c>
      <c r="V1146" s="48" t="s">
        <v>2044</v>
      </c>
      <c r="W1146" s="49" t="s">
        <v>1740</v>
      </c>
    </row>
    <row r="1147" spans="1:23" ht="13.8">
      <c r="A1147" s="32" t="s">
        <v>86</v>
      </c>
      <c r="B1147" s="33">
        <v>100238</v>
      </c>
      <c r="C1147" s="33" t="s">
        <v>142</v>
      </c>
      <c r="D1147" s="40" t="s">
        <v>2047</v>
      </c>
      <c r="E1147" s="33" t="s">
        <v>185</v>
      </c>
      <c r="F1147" s="41">
        <v>0</v>
      </c>
      <c r="G1147" s="41">
        <v>0</v>
      </c>
      <c r="H1147" s="41">
        <v>0</v>
      </c>
      <c r="I1147" s="41">
        <v>0</v>
      </c>
      <c r="J1147" s="41">
        <v>0</v>
      </c>
      <c r="K1147" s="34" t="s">
        <v>189</v>
      </c>
      <c r="L1147" s="30" t="s">
        <v>30</v>
      </c>
      <c r="M1147" s="52" t="s">
        <v>1041</v>
      </c>
      <c r="N1147" s="55" t="s">
        <v>2911</v>
      </c>
      <c r="O1147" s="33" t="s">
        <v>30</v>
      </c>
      <c r="P1147" s="33" t="s">
        <v>1719</v>
      </c>
      <c r="Q1147" s="35" t="s">
        <v>2044</v>
      </c>
      <c r="R1147" s="49">
        <f t="shared" si="308"/>
        <v>0</v>
      </c>
      <c r="S1147" s="48">
        <v>45.010000000000005</v>
      </c>
      <c r="T1147" s="48">
        <v>45.010000000000005</v>
      </c>
      <c r="U1147" s="48" t="s">
        <v>2044</v>
      </c>
      <c r="V1147" s="48" t="s">
        <v>2044</v>
      </c>
      <c r="W1147" s="49" t="s">
        <v>1740</v>
      </c>
    </row>
    <row r="1148" spans="1:23" ht="13.8">
      <c r="A1148" s="32" t="s">
        <v>86</v>
      </c>
      <c r="B1148" s="33">
        <v>100238</v>
      </c>
      <c r="C1148" s="33" t="s">
        <v>142</v>
      </c>
      <c r="D1148" s="40" t="s">
        <v>2047</v>
      </c>
      <c r="E1148" s="33" t="s">
        <v>185</v>
      </c>
      <c r="F1148" s="41">
        <v>0</v>
      </c>
      <c r="G1148" s="41">
        <v>0</v>
      </c>
      <c r="H1148" s="41">
        <v>0</v>
      </c>
      <c r="I1148" s="41">
        <v>0</v>
      </c>
      <c r="J1148" s="41">
        <v>0</v>
      </c>
      <c r="K1148" s="34" t="s">
        <v>189</v>
      </c>
      <c r="L1148" s="30" t="s">
        <v>30</v>
      </c>
      <c r="M1148" s="52" t="s">
        <v>1042</v>
      </c>
      <c r="N1148" s="55" t="s">
        <v>2912</v>
      </c>
      <c r="O1148" s="33" t="s">
        <v>30</v>
      </c>
      <c r="P1148" s="33" t="s">
        <v>1720</v>
      </c>
      <c r="Q1148" s="35" t="s">
        <v>2044</v>
      </c>
      <c r="R1148" s="49">
        <f t="shared" si="308"/>
        <v>0</v>
      </c>
      <c r="S1148" s="48">
        <v>49.98</v>
      </c>
      <c r="T1148" s="48">
        <v>49.98</v>
      </c>
      <c r="U1148" s="48" t="s">
        <v>2044</v>
      </c>
      <c r="V1148" s="48" t="s">
        <v>2044</v>
      </c>
      <c r="W1148" s="49" t="s">
        <v>1740</v>
      </c>
    </row>
    <row r="1149" spans="1:23" ht="13.8">
      <c r="A1149" s="32" t="s">
        <v>86</v>
      </c>
      <c r="B1149" s="33">
        <v>100238</v>
      </c>
      <c r="C1149" s="33" t="s">
        <v>142</v>
      </c>
      <c r="D1149" s="40" t="s">
        <v>2047</v>
      </c>
      <c r="E1149" s="33" t="s">
        <v>185</v>
      </c>
      <c r="F1149" s="41">
        <v>0</v>
      </c>
      <c r="G1149" s="41">
        <v>0</v>
      </c>
      <c r="H1149" s="41">
        <v>0</v>
      </c>
      <c r="I1149" s="41">
        <v>0</v>
      </c>
      <c r="J1149" s="41">
        <v>0</v>
      </c>
      <c r="K1149" s="34" t="s">
        <v>189</v>
      </c>
      <c r="L1149" s="30" t="s">
        <v>30</v>
      </c>
      <c r="M1149" s="52" t="s">
        <v>1043</v>
      </c>
      <c r="N1149" s="55" t="s">
        <v>2913</v>
      </c>
      <c r="O1149" s="33" t="s">
        <v>30</v>
      </c>
      <c r="P1149" s="33" t="s">
        <v>1721</v>
      </c>
      <c r="Q1149" s="35" t="s">
        <v>2044</v>
      </c>
      <c r="R1149" s="49">
        <f t="shared" si="308"/>
        <v>0</v>
      </c>
      <c r="S1149" s="48">
        <v>25</v>
      </c>
      <c r="T1149" s="48">
        <v>25</v>
      </c>
      <c r="U1149" s="48" t="s">
        <v>2044</v>
      </c>
      <c r="V1149" s="48" t="s">
        <v>2044</v>
      </c>
      <c r="W1149" s="49" t="s">
        <v>1740</v>
      </c>
    </row>
    <row r="1150" spans="1:23" ht="13.8">
      <c r="A1150" s="32" t="s">
        <v>86</v>
      </c>
      <c r="B1150" s="33">
        <v>100238</v>
      </c>
      <c r="C1150" s="33" t="s">
        <v>142</v>
      </c>
      <c r="D1150" s="40" t="s">
        <v>2047</v>
      </c>
      <c r="E1150" s="33" t="s">
        <v>188</v>
      </c>
      <c r="F1150" s="41">
        <v>0</v>
      </c>
      <c r="G1150" s="41">
        <v>0</v>
      </c>
      <c r="H1150" s="41">
        <v>0</v>
      </c>
      <c r="I1150" s="41">
        <v>0</v>
      </c>
      <c r="J1150" s="41">
        <v>0</v>
      </c>
      <c r="K1150" s="34" t="s">
        <v>189</v>
      </c>
      <c r="L1150" s="30" t="s">
        <v>30</v>
      </c>
      <c r="M1150" s="52" t="s">
        <v>1044</v>
      </c>
      <c r="N1150" s="55" t="s">
        <v>2914</v>
      </c>
      <c r="O1150" s="33" t="s">
        <v>30</v>
      </c>
      <c r="P1150" s="33" t="s">
        <v>1722</v>
      </c>
      <c r="Q1150" s="35" t="s">
        <v>2044</v>
      </c>
      <c r="R1150" s="49">
        <f t="shared" si="308"/>
        <v>0</v>
      </c>
      <c r="S1150" s="48">
        <v>25</v>
      </c>
      <c r="T1150" s="48">
        <v>25</v>
      </c>
      <c r="U1150" s="48" t="s">
        <v>2044</v>
      </c>
      <c r="V1150" s="48" t="s">
        <v>2044</v>
      </c>
      <c r="W1150" s="49" t="s">
        <v>1740</v>
      </c>
    </row>
    <row r="1151" spans="1:23" ht="13.8">
      <c r="A1151" s="32" t="s">
        <v>86</v>
      </c>
      <c r="B1151" s="33">
        <v>100238</v>
      </c>
      <c r="C1151" s="33" t="s">
        <v>142</v>
      </c>
      <c r="D1151" s="40" t="s">
        <v>2047</v>
      </c>
      <c r="E1151" s="33" t="s">
        <v>185</v>
      </c>
      <c r="F1151" s="41">
        <v>0</v>
      </c>
      <c r="G1151" s="41">
        <v>0</v>
      </c>
      <c r="H1151" s="41">
        <v>0</v>
      </c>
      <c r="I1151" s="41">
        <v>0</v>
      </c>
      <c r="J1151" s="41">
        <v>0</v>
      </c>
      <c r="K1151" s="34" t="s">
        <v>189</v>
      </c>
      <c r="L1151" s="30" t="s">
        <v>30</v>
      </c>
      <c r="M1151" s="52" t="s">
        <v>1045</v>
      </c>
      <c r="N1151" s="55" t="s">
        <v>2915</v>
      </c>
      <c r="O1151" s="33" t="s">
        <v>30</v>
      </c>
      <c r="P1151" s="33" t="s">
        <v>2021</v>
      </c>
      <c r="Q1151" s="35" t="s">
        <v>2044</v>
      </c>
      <c r="R1151" s="49">
        <f t="shared" si="308"/>
        <v>0</v>
      </c>
      <c r="S1151" s="48">
        <v>80</v>
      </c>
      <c r="T1151" s="48">
        <v>80</v>
      </c>
      <c r="U1151" s="48" t="s">
        <v>2044</v>
      </c>
      <c r="V1151" s="48" t="s">
        <v>2044</v>
      </c>
      <c r="W1151" s="49" t="s">
        <v>1740</v>
      </c>
    </row>
    <row r="1152" spans="1:23" ht="27.6">
      <c r="A1152" s="32" t="s">
        <v>86</v>
      </c>
      <c r="B1152" s="33">
        <v>100238</v>
      </c>
      <c r="C1152" s="33" t="s">
        <v>142</v>
      </c>
      <c r="D1152" s="40" t="s">
        <v>2047</v>
      </c>
      <c r="E1152" s="33" t="s">
        <v>187</v>
      </c>
      <c r="F1152" s="41">
        <v>0</v>
      </c>
      <c r="G1152" s="41">
        <v>0</v>
      </c>
      <c r="H1152" s="41">
        <v>0</v>
      </c>
      <c r="I1152" s="41">
        <v>0</v>
      </c>
      <c r="J1152" s="41">
        <v>0</v>
      </c>
      <c r="K1152" s="34" t="s">
        <v>189</v>
      </c>
      <c r="L1152" s="30" t="s">
        <v>190</v>
      </c>
      <c r="M1152" s="52" t="s">
        <v>1046</v>
      </c>
      <c r="N1152" s="55" t="s">
        <v>2916</v>
      </c>
      <c r="O1152" s="33" t="s">
        <v>190</v>
      </c>
      <c r="P1152" s="33" t="s">
        <v>1304</v>
      </c>
      <c r="Q1152" s="35" t="s">
        <v>2044</v>
      </c>
      <c r="R1152" s="49">
        <f t="shared" si="308"/>
        <v>0</v>
      </c>
      <c r="S1152" s="48">
        <v>0</v>
      </c>
      <c r="T1152" s="48">
        <v>0</v>
      </c>
      <c r="U1152" s="48" t="s">
        <v>2044</v>
      </c>
      <c r="V1152" s="48" t="s">
        <v>2044</v>
      </c>
      <c r="W1152" s="49" t="s">
        <v>1743</v>
      </c>
    </row>
    <row r="1153" spans="1:23" ht="13.8">
      <c r="A1153" s="32" t="s">
        <v>86</v>
      </c>
      <c r="B1153" s="33">
        <v>100238</v>
      </c>
      <c r="C1153" s="33" t="s">
        <v>142</v>
      </c>
      <c r="D1153" s="40" t="s">
        <v>2047</v>
      </c>
      <c r="E1153" s="33" t="s">
        <v>187</v>
      </c>
      <c r="F1153" s="41">
        <v>0</v>
      </c>
      <c r="G1153" s="41">
        <v>0</v>
      </c>
      <c r="H1153" s="41">
        <v>0</v>
      </c>
      <c r="I1153" s="41">
        <v>0</v>
      </c>
      <c r="J1153" s="41">
        <v>0</v>
      </c>
      <c r="K1153" s="34" t="s">
        <v>189</v>
      </c>
      <c r="L1153" s="30" t="s">
        <v>30</v>
      </c>
      <c r="M1153" s="52" t="s">
        <v>1857</v>
      </c>
      <c r="N1153" s="55" t="s">
        <v>2917</v>
      </c>
      <c r="O1153" s="33" t="s">
        <v>30</v>
      </c>
      <c r="P1153" s="33" t="s">
        <v>2022</v>
      </c>
      <c r="Q1153" s="35" t="s">
        <v>2044</v>
      </c>
      <c r="R1153" s="49">
        <f t="shared" si="308"/>
        <v>0</v>
      </c>
      <c r="S1153" s="48">
        <v>0</v>
      </c>
      <c r="T1153" s="48">
        <v>0</v>
      </c>
      <c r="U1153" s="48" t="s">
        <v>2044</v>
      </c>
      <c r="V1153" s="48" t="s">
        <v>2044</v>
      </c>
      <c r="W1153" s="49" t="s">
        <v>1740</v>
      </c>
    </row>
    <row r="1154" spans="1:23" ht="27.6">
      <c r="A1154" s="32" t="s">
        <v>86</v>
      </c>
      <c r="B1154" s="33">
        <v>100238</v>
      </c>
      <c r="C1154" s="33" t="s">
        <v>142</v>
      </c>
      <c r="D1154" s="40" t="s">
        <v>2047</v>
      </c>
      <c r="E1154" s="33" t="s">
        <v>187</v>
      </c>
      <c r="F1154" s="41">
        <v>0</v>
      </c>
      <c r="G1154" s="41">
        <v>0</v>
      </c>
      <c r="H1154" s="41">
        <v>0</v>
      </c>
      <c r="I1154" s="41">
        <v>0</v>
      </c>
      <c r="J1154" s="41">
        <v>0</v>
      </c>
      <c r="K1154" s="34" t="s">
        <v>189</v>
      </c>
      <c r="L1154" s="30" t="s">
        <v>30</v>
      </c>
      <c r="M1154" s="52" t="s">
        <v>1858</v>
      </c>
      <c r="N1154" s="55" t="s">
        <v>2918</v>
      </c>
      <c r="O1154" s="33" t="s">
        <v>30</v>
      </c>
      <c r="P1154" s="33" t="s">
        <v>2023</v>
      </c>
      <c r="Q1154" s="35" t="s">
        <v>2044</v>
      </c>
      <c r="R1154" s="49">
        <f t="shared" si="308"/>
        <v>0</v>
      </c>
      <c r="S1154" s="48">
        <v>0</v>
      </c>
      <c r="T1154" s="48">
        <v>0</v>
      </c>
      <c r="U1154" s="48" t="s">
        <v>2044</v>
      </c>
      <c r="V1154" s="48" t="s">
        <v>2044</v>
      </c>
      <c r="W1154" s="49" t="s">
        <v>1743</v>
      </c>
    </row>
    <row r="1155" spans="1:23" ht="27.6">
      <c r="A1155" s="32" t="s">
        <v>86</v>
      </c>
      <c r="B1155" s="33">
        <v>100238</v>
      </c>
      <c r="C1155" s="33" t="s">
        <v>142</v>
      </c>
      <c r="D1155" s="40" t="s">
        <v>2047</v>
      </c>
      <c r="E1155" s="33" t="s">
        <v>187</v>
      </c>
      <c r="F1155" s="41">
        <v>0</v>
      </c>
      <c r="G1155" s="41">
        <v>0</v>
      </c>
      <c r="H1155" s="41">
        <v>0</v>
      </c>
      <c r="I1155" s="41">
        <v>0</v>
      </c>
      <c r="J1155" s="41">
        <v>0</v>
      </c>
      <c r="K1155" s="34" t="s">
        <v>189</v>
      </c>
      <c r="L1155" s="30" t="s">
        <v>30</v>
      </c>
      <c r="M1155" s="52" t="s">
        <v>1859</v>
      </c>
      <c r="N1155" s="55" t="s">
        <v>2919</v>
      </c>
      <c r="O1155" s="33" t="s">
        <v>30</v>
      </c>
      <c r="P1155" s="33" t="s">
        <v>2024</v>
      </c>
      <c r="Q1155" s="35" t="s">
        <v>2044</v>
      </c>
      <c r="R1155" s="49">
        <f t="shared" si="308"/>
        <v>0</v>
      </c>
      <c r="S1155" s="48">
        <v>0</v>
      </c>
      <c r="T1155" s="48">
        <v>0</v>
      </c>
      <c r="U1155" s="48" t="s">
        <v>2044</v>
      </c>
      <c r="V1155" s="48" t="s">
        <v>2044</v>
      </c>
      <c r="W1155" s="49" t="s">
        <v>1743</v>
      </c>
    </row>
    <row r="1156" spans="1:23" ht="27.6">
      <c r="A1156" s="32" t="s">
        <v>86</v>
      </c>
      <c r="B1156" s="33">
        <v>100238</v>
      </c>
      <c r="C1156" s="33" t="s">
        <v>142</v>
      </c>
      <c r="D1156" s="40" t="s">
        <v>2047</v>
      </c>
      <c r="E1156" s="33" t="s">
        <v>187</v>
      </c>
      <c r="F1156" s="41"/>
      <c r="G1156" s="41">
        <f>G1157</f>
        <v>839372.99</v>
      </c>
      <c r="H1156" s="41">
        <f aca="true" t="shared" si="322" ref="H1156:J1156">H1157</f>
        <v>456282</v>
      </c>
      <c r="I1156" s="41">
        <f t="shared" si="322"/>
        <v>456282</v>
      </c>
      <c r="J1156" s="41">
        <f t="shared" si="322"/>
        <v>456282</v>
      </c>
      <c r="K1156" s="34" t="s">
        <v>189</v>
      </c>
      <c r="L1156" s="30" t="s">
        <v>190</v>
      </c>
      <c r="M1156" s="52" t="s">
        <v>1047</v>
      </c>
      <c r="N1156" s="55" t="s">
        <v>2920</v>
      </c>
      <c r="O1156" s="33" t="s">
        <v>190</v>
      </c>
      <c r="P1156" s="33" t="s">
        <v>1723</v>
      </c>
      <c r="Q1156" s="35" t="s">
        <v>2044</v>
      </c>
      <c r="R1156" s="49">
        <f t="shared" si="308"/>
        <v>2208218.99</v>
      </c>
      <c r="S1156" s="48">
        <v>20</v>
      </c>
      <c r="T1156" s="48">
        <v>80</v>
      </c>
      <c r="U1156" s="48" t="s">
        <v>2044</v>
      </c>
      <c r="V1156" s="48" t="s">
        <v>2044</v>
      </c>
      <c r="W1156" s="49" t="s">
        <v>1743</v>
      </c>
    </row>
    <row r="1157" spans="1:23" ht="13.8">
      <c r="A1157" s="32" t="s">
        <v>86</v>
      </c>
      <c r="B1157" s="33">
        <v>100238</v>
      </c>
      <c r="C1157" s="33" t="s">
        <v>142</v>
      </c>
      <c r="D1157" s="40" t="s">
        <v>2047</v>
      </c>
      <c r="E1157" s="33" t="s">
        <v>187</v>
      </c>
      <c r="F1157" s="41">
        <v>0</v>
      </c>
      <c r="G1157" s="41">
        <v>839372.99</v>
      </c>
      <c r="H1157" s="41">
        <v>456282</v>
      </c>
      <c r="I1157" s="41">
        <v>456282</v>
      </c>
      <c r="J1157" s="41">
        <v>456282</v>
      </c>
      <c r="K1157" s="34" t="s">
        <v>189</v>
      </c>
      <c r="L1157" s="30" t="s">
        <v>30</v>
      </c>
      <c r="M1157" s="52" t="s">
        <v>1048</v>
      </c>
      <c r="N1157" s="55" t="s">
        <v>194</v>
      </c>
      <c r="O1157" s="33" t="s">
        <v>30</v>
      </c>
      <c r="P1157" s="33" t="s">
        <v>1724</v>
      </c>
      <c r="Q1157" s="35" t="s">
        <v>2044</v>
      </c>
      <c r="R1157" s="49">
        <f t="shared" si="308"/>
        <v>2208218.99</v>
      </c>
      <c r="S1157" s="48">
        <v>80</v>
      </c>
      <c r="T1157" s="48">
        <v>80</v>
      </c>
      <c r="U1157" s="48" t="s">
        <v>2044</v>
      </c>
      <c r="V1157" s="48" t="s">
        <v>2044</v>
      </c>
      <c r="W1157" s="49" t="s">
        <v>1740</v>
      </c>
    </row>
    <row r="1158" spans="1:23" ht="13.8">
      <c r="A1158" s="32" t="s">
        <v>86</v>
      </c>
      <c r="B1158" s="33">
        <v>100238</v>
      </c>
      <c r="C1158" s="33" t="s">
        <v>142</v>
      </c>
      <c r="D1158" s="40" t="s">
        <v>2047</v>
      </c>
      <c r="E1158" s="33" t="s">
        <v>187</v>
      </c>
      <c r="F1158" s="41">
        <v>0</v>
      </c>
      <c r="G1158" s="41">
        <v>0</v>
      </c>
      <c r="H1158" s="41">
        <v>0</v>
      </c>
      <c r="I1158" s="41">
        <v>0</v>
      </c>
      <c r="J1158" s="41">
        <v>0</v>
      </c>
      <c r="K1158" s="34" t="s">
        <v>189</v>
      </c>
      <c r="L1158" s="30" t="s">
        <v>30</v>
      </c>
      <c r="M1158" s="52" t="s">
        <v>1860</v>
      </c>
      <c r="N1158" s="55" t="s">
        <v>2906</v>
      </c>
      <c r="O1158" s="33" t="s">
        <v>30</v>
      </c>
      <c r="P1158" s="33" t="s">
        <v>2025</v>
      </c>
      <c r="Q1158" s="35" t="s">
        <v>2044</v>
      </c>
      <c r="R1158" s="49">
        <f t="shared" si="308"/>
        <v>0</v>
      </c>
      <c r="S1158" s="48">
        <v>100</v>
      </c>
      <c r="T1158" s="48">
        <v>0</v>
      </c>
      <c r="U1158" s="48" t="s">
        <v>2044</v>
      </c>
      <c r="V1158" s="48" t="s">
        <v>2044</v>
      </c>
      <c r="W1158" s="49" t="s">
        <v>1740</v>
      </c>
    </row>
    <row r="1159" spans="1:23" ht="27.6">
      <c r="A1159" s="32" t="s">
        <v>86</v>
      </c>
      <c r="B1159" s="33">
        <v>100238</v>
      </c>
      <c r="C1159" s="33" t="s">
        <v>142</v>
      </c>
      <c r="D1159" s="40" t="s">
        <v>2047</v>
      </c>
      <c r="E1159" s="33" t="s">
        <v>187</v>
      </c>
      <c r="F1159" s="41">
        <v>0</v>
      </c>
      <c r="G1159" s="41">
        <v>0</v>
      </c>
      <c r="H1159" s="41">
        <v>0</v>
      </c>
      <c r="I1159" s="41">
        <v>0</v>
      </c>
      <c r="J1159" s="41">
        <v>0</v>
      </c>
      <c r="K1159" s="34" t="s">
        <v>189</v>
      </c>
      <c r="L1159" s="30" t="s">
        <v>30</v>
      </c>
      <c r="M1159" s="52" t="s">
        <v>1858</v>
      </c>
      <c r="N1159" s="55" t="s">
        <v>2918</v>
      </c>
      <c r="O1159" s="33" t="s">
        <v>30</v>
      </c>
      <c r="P1159" s="33" t="s">
        <v>2026</v>
      </c>
      <c r="Q1159" s="35" t="s">
        <v>2044</v>
      </c>
      <c r="R1159" s="49">
        <f t="shared" si="308"/>
        <v>0</v>
      </c>
      <c r="S1159" s="48">
        <v>0</v>
      </c>
      <c r="T1159" s="48">
        <v>0</v>
      </c>
      <c r="U1159" s="48" t="s">
        <v>2044</v>
      </c>
      <c r="V1159" s="48" t="s">
        <v>2044</v>
      </c>
      <c r="W1159" s="49" t="s">
        <v>1743</v>
      </c>
    </row>
    <row r="1160" spans="1:23" ht="13.8">
      <c r="A1160" s="32" t="s">
        <v>86</v>
      </c>
      <c r="B1160" s="33">
        <v>100238</v>
      </c>
      <c r="C1160" s="33" t="s">
        <v>142</v>
      </c>
      <c r="D1160" s="40" t="s">
        <v>2047</v>
      </c>
      <c r="E1160" s="33" t="s">
        <v>187</v>
      </c>
      <c r="F1160" s="41">
        <v>0</v>
      </c>
      <c r="G1160" s="41">
        <v>0</v>
      </c>
      <c r="H1160" s="41">
        <v>0</v>
      </c>
      <c r="I1160" s="41">
        <v>0</v>
      </c>
      <c r="J1160" s="41">
        <v>0</v>
      </c>
      <c r="K1160" s="34" t="s">
        <v>189</v>
      </c>
      <c r="L1160" s="30" t="s">
        <v>30</v>
      </c>
      <c r="M1160" s="52" t="s">
        <v>1859</v>
      </c>
      <c r="N1160" s="55" t="s">
        <v>2919</v>
      </c>
      <c r="O1160" s="33" t="s">
        <v>30</v>
      </c>
      <c r="P1160" s="33" t="s">
        <v>2027</v>
      </c>
      <c r="Q1160" s="35" t="s">
        <v>2044</v>
      </c>
      <c r="R1160" s="49">
        <f t="shared" si="308"/>
        <v>0</v>
      </c>
      <c r="S1160" s="48">
        <v>0</v>
      </c>
      <c r="T1160" s="48">
        <v>0</v>
      </c>
      <c r="U1160" s="48" t="s">
        <v>2044</v>
      </c>
      <c r="V1160" s="48" t="s">
        <v>2044</v>
      </c>
      <c r="W1160" s="49" t="s">
        <v>1740</v>
      </c>
    </row>
    <row r="1161" spans="1:23" ht="27.6">
      <c r="A1161" s="32" t="s">
        <v>86</v>
      </c>
      <c r="B1161" s="33">
        <v>100238</v>
      </c>
      <c r="C1161" s="33" t="s">
        <v>142</v>
      </c>
      <c r="D1161" s="40" t="s">
        <v>2047</v>
      </c>
      <c r="E1161" s="33" t="s">
        <v>187</v>
      </c>
      <c r="F1161" s="41"/>
      <c r="G1161" s="41">
        <f>G1162</f>
        <v>2707669.8</v>
      </c>
      <c r="H1161" s="41">
        <f aca="true" t="shared" si="323" ref="H1161:J1161">H1162</f>
        <v>2707669.79</v>
      </c>
      <c r="I1161" s="41">
        <f t="shared" si="323"/>
        <v>2707669.79</v>
      </c>
      <c r="J1161" s="41">
        <f t="shared" si="323"/>
        <v>2707669.79</v>
      </c>
      <c r="K1161" s="34" t="s">
        <v>189</v>
      </c>
      <c r="L1161" s="30" t="s">
        <v>190</v>
      </c>
      <c r="M1161" s="52" t="s">
        <v>1049</v>
      </c>
      <c r="N1161" s="55" t="s">
        <v>2921</v>
      </c>
      <c r="O1161" s="33" t="s">
        <v>190</v>
      </c>
      <c r="P1161" s="33" t="s">
        <v>1304</v>
      </c>
      <c r="Q1161" s="35" t="s">
        <v>2044</v>
      </c>
      <c r="R1161" s="49">
        <f t="shared" si="308"/>
        <v>10830679.17</v>
      </c>
      <c r="S1161" s="48">
        <v>80</v>
      </c>
      <c r="T1161" s="48">
        <v>0</v>
      </c>
      <c r="U1161" s="48" t="s">
        <v>2044</v>
      </c>
      <c r="V1161" s="48" t="s">
        <v>2044</v>
      </c>
      <c r="W1161" s="49" t="s">
        <v>1743</v>
      </c>
    </row>
    <row r="1162" spans="1:23" ht="13.8">
      <c r="A1162" s="32" t="s">
        <v>86</v>
      </c>
      <c r="B1162" s="33">
        <v>100238</v>
      </c>
      <c r="C1162" s="33" t="s">
        <v>142</v>
      </c>
      <c r="D1162" s="40" t="s">
        <v>2047</v>
      </c>
      <c r="E1162" s="33" t="s">
        <v>185</v>
      </c>
      <c r="F1162" s="41">
        <v>0</v>
      </c>
      <c r="G1162" s="41">
        <v>2707669.8</v>
      </c>
      <c r="H1162" s="41">
        <v>2707669.79</v>
      </c>
      <c r="I1162" s="41">
        <v>2707669.79</v>
      </c>
      <c r="J1162" s="41">
        <v>2707669.79</v>
      </c>
      <c r="K1162" s="34" t="s">
        <v>189</v>
      </c>
      <c r="L1162" s="30" t="s">
        <v>30</v>
      </c>
      <c r="M1162" s="52" t="s">
        <v>675</v>
      </c>
      <c r="N1162" s="55" t="s">
        <v>2922</v>
      </c>
      <c r="O1162" s="33" t="s">
        <v>30</v>
      </c>
      <c r="P1162" s="33" t="s">
        <v>1725</v>
      </c>
      <c r="Q1162" s="35" t="s">
        <v>2044</v>
      </c>
      <c r="R1162" s="49">
        <f t="shared" si="308"/>
        <v>10830679.17</v>
      </c>
      <c r="S1162" s="48">
        <v>0</v>
      </c>
      <c r="T1162" s="48">
        <v>0</v>
      </c>
      <c r="U1162" s="48" t="s">
        <v>2044</v>
      </c>
      <c r="V1162" s="48" t="s">
        <v>2044</v>
      </c>
      <c r="W1162" s="49" t="s">
        <v>1740</v>
      </c>
    </row>
    <row r="1163" spans="1:23" ht="13.8">
      <c r="A1163" s="32" t="s">
        <v>86</v>
      </c>
      <c r="B1163" s="33">
        <v>100238</v>
      </c>
      <c r="C1163" s="33" t="s">
        <v>142</v>
      </c>
      <c r="D1163" s="40" t="s">
        <v>2047</v>
      </c>
      <c r="E1163" s="33" t="s">
        <v>185</v>
      </c>
      <c r="F1163" s="41">
        <v>0</v>
      </c>
      <c r="G1163" s="41">
        <v>0</v>
      </c>
      <c r="H1163" s="41">
        <v>0</v>
      </c>
      <c r="I1163" s="41">
        <v>0</v>
      </c>
      <c r="J1163" s="41">
        <v>0</v>
      </c>
      <c r="K1163" s="34" t="s">
        <v>189</v>
      </c>
      <c r="L1163" s="30" t="s">
        <v>30</v>
      </c>
      <c r="M1163" s="52" t="s">
        <v>1050</v>
      </c>
      <c r="N1163" s="55" t="s">
        <v>2923</v>
      </c>
      <c r="O1163" s="33" t="s">
        <v>30</v>
      </c>
      <c r="P1163" s="33" t="s">
        <v>2028</v>
      </c>
      <c r="Q1163" s="35" t="s">
        <v>2044</v>
      </c>
      <c r="R1163" s="49">
        <f t="shared" si="308"/>
        <v>0</v>
      </c>
      <c r="S1163" s="48">
        <v>100</v>
      </c>
      <c r="T1163" s="48">
        <v>100</v>
      </c>
      <c r="U1163" s="48" t="s">
        <v>2044</v>
      </c>
      <c r="V1163" s="48" t="s">
        <v>2044</v>
      </c>
      <c r="W1163" s="49" t="s">
        <v>1740</v>
      </c>
    </row>
    <row r="1164" spans="1:23" ht="13.8">
      <c r="A1164" s="32" t="s">
        <v>86</v>
      </c>
      <c r="B1164" s="33">
        <v>100238</v>
      </c>
      <c r="C1164" s="33" t="s">
        <v>142</v>
      </c>
      <c r="D1164" s="40" t="s">
        <v>2047</v>
      </c>
      <c r="E1164" s="33" t="s">
        <v>187</v>
      </c>
      <c r="F1164" s="41">
        <v>0</v>
      </c>
      <c r="G1164" s="41">
        <v>0</v>
      </c>
      <c r="H1164" s="41">
        <v>0</v>
      </c>
      <c r="I1164" s="41">
        <v>0</v>
      </c>
      <c r="J1164" s="41">
        <v>0</v>
      </c>
      <c r="K1164" s="34" t="s">
        <v>189</v>
      </c>
      <c r="L1164" s="30" t="s">
        <v>30</v>
      </c>
      <c r="M1164" s="52" t="s">
        <v>1861</v>
      </c>
      <c r="N1164" s="55" t="s">
        <v>2924</v>
      </c>
      <c r="O1164" s="33" t="s">
        <v>30</v>
      </c>
      <c r="P1164" s="33" t="s">
        <v>2029</v>
      </c>
      <c r="Q1164" s="35" t="s">
        <v>2044</v>
      </c>
      <c r="R1164" s="49">
        <f t="shared" si="308"/>
        <v>0</v>
      </c>
      <c r="S1164" s="48">
        <v>0</v>
      </c>
      <c r="T1164" s="48">
        <v>0</v>
      </c>
      <c r="U1164" s="48" t="s">
        <v>2044</v>
      </c>
      <c r="V1164" s="48" t="s">
        <v>2044</v>
      </c>
      <c r="W1164" s="49" t="s">
        <v>1740</v>
      </c>
    </row>
    <row r="1165" spans="1:23" ht="27.6">
      <c r="A1165" s="32" t="s">
        <v>86</v>
      </c>
      <c r="B1165" s="33">
        <v>100238</v>
      </c>
      <c r="C1165" s="33" t="s">
        <v>142</v>
      </c>
      <c r="D1165" s="40" t="s">
        <v>2047</v>
      </c>
      <c r="E1165" s="33" t="s">
        <v>187</v>
      </c>
      <c r="F1165" s="41">
        <v>0</v>
      </c>
      <c r="G1165" s="41">
        <v>0</v>
      </c>
      <c r="H1165" s="41">
        <v>0</v>
      </c>
      <c r="I1165" s="41">
        <v>0</v>
      </c>
      <c r="J1165" s="41">
        <v>0</v>
      </c>
      <c r="K1165" s="34" t="s">
        <v>189</v>
      </c>
      <c r="L1165" s="30" t="s">
        <v>30</v>
      </c>
      <c r="M1165" s="52" t="s">
        <v>1858</v>
      </c>
      <c r="N1165" s="55" t="s">
        <v>2918</v>
      </c>
      <c r="O1165" s="33" t="s">
        <v>30</v>
      </c>
      <c r="P1165" s="33" t="s">
        <v>2030</v>
      </c>
      <c r="Q1165" s="35" t="s">
        <v>2044</v>
      </c>
      <c r="R1165" s="49">
        <f t="shared" si="308"/>
        <v>0</v>
      </c>
      <c r="S1165" s="48">
        <v>0</v>
      </c>
      <c r="T1165" s="48">
        <v>0</v>
      </c>
      <c r="U1165" s="48" t="s">
        <v>2044</v>
      </c>
      <c r="V1165" s="48" t="s">
        <v>2044</v>
      </c>
      <c r="W1165" s="49" t="s">
        <v>1743</v>
      </c>
    </row>
    <row r="1166" spans="1:23" ht="27.6">
      <c r="A1166" s="32" t="s">
        <v>86</v>
      </c>
      <c r="B1166" s="33">
        <v>100238</v>
      </c>
      <c r="C1166" s="33" t="s">
        <v>142</v>
      </c>
      <c r="D1166" s="40" t="s">
        <v>2047</v>
      </c>
      <c r="E1166" s="33" t="s">
        <v>187</v>
      </c>
      <c r="F1166" s="41">
        <v>0</v>
      </c>
      <c r="G1166" s="41">
        <v>0</v>
      </c>
      <c r="H1166" s="41">
        <v>0</v>
      </c>
      <c r="I1166" s="41">
        <v>0</v>
      </c>
      <c r="J1166" s="41">
        <v>0</v>
      </c>
      <c r="K1166" s="34" t="s">
        <v>189</v>
      </c>
      <c r="L1166" s="30" t="s">
        <v>30</v>
      </c>
      <c r="M1166" s="52" t="s">
        <v>1859</v>
      </c>
      <c r="N1166" s="55" t="s">
        <v>2919</v>
      </c>
      <c r="O1166" s="33" t="s">
        <v>30</v>
      </c>
      <c r="P1166" s="33" t="s">
        <v>2031</v>
      </c>
      <c r="Q1166" s="35" t="s">
        <v>2044</v>
      </c>
      <c r="R1166" s="49">
        <f t="shared" si="308"/>
        <v>0</v>
      </c>
      <c r="S1166" s="48">
        <v>0</v>
      </c>
      <c r="T1166" s="48">
        <v>0</v>
      </c>
      <c r="U1166" s="48" t="s">
        <v>2044</v>
      </c>
      <c r="V1166" s="48" t="s">
        <v>2044</v>
      </c>
      <c r="W1166" s="49" t="s">
        <v>1743</v>
      </c>
    </row>
    <row r="1167" spans="1:23" ht="13.8">
      <c r="A1167" s="32" t="s">
        <v>86</v>
      </c>
      <c r="B1167" s="33">
        <v>100238</v>
      </c>
      <c r="C1167" s="33" t="s">
        <v>142</v>
      </c>
      <c r="D1167" s="40" t="s">
        <v>2047</v>
      </c>
      <c r="E1167" s="33" t="s">
        <v>187</v>
      </c>
      <c r="F1167" s="41">
        <v>0</v>
      </c>
      <c r="G1167" s="41">
        <v>0</v>
      </c>
      <c r="H1167" s="41">
        <v>0</v>
      </c>
      <c r="I1167" s="41">
        <v>0</v>
      </c>
      <c r="J1167" s="41">
        <v>0</v>
      </c>
      <c r="K1167" s="34" t="s">
        <v>189</v>
      </c>
      <c r="L1167" s="30" t="s">
        <v>190</v>
      </c>
      <c r="M1167" s="52" t="s">
        <v>1051</v>
      </c>
      <c r="N1167" s="55" t="s">
        <v>2925</v>
      </c>
      <c r="O1167" s="33" t="s">
        <v>190</v>
      </c>
      <c r="P1167" s="33" t="s">
        <v>1304</v>
      </c>
      <c r="Q1167" s="35" t="s">
        <v>2044</v>
      </c>
      <c r="R1167" s="49">
        <f t="shared" si="308"/>
        <v>0</v>
      </c>
      <c r="S1167" s="48">
        <v>100</v>
      </c>
      <c r="T1167" s="48">
        <v>0</v>
      </c>
      <c r="U1167" s="48" t="s">
        <v>2044</v>
      </c>
      <c r="V1167" s="48" t="s">
        <v>2044</v>
      </c>
      <c r="W1167" s="49" t="s">
        <v>1740</v>
      </c>
    </row>
    <row r="1168" spans="1:23" ht="13.8">
      <c r="A1168" s="32" t="s">
        <v>86</v>
      </c>
      <c r="B1168" s="33">
        <v>100238</v>
      </c>
      <c r="C1168" s="33" t="s">
        <v>142</v>
      </c>
      <c r="D1168" s="40" t="s">
        <v>2047</v>
      </c>
      <c r="E1168" s="33" t="s">
        <v>187</v>
      </c>
      <c r="F1168" s="41">
        <f>F1171</f>
        <v>1500000</v>
      </c>
      <c r="G1168" s="41">
        <f aca="true" t="shared" si="324" ref="G1168:J1168">G1171</f>
        <v>1500000</v>
      </c>
      <c r="H1168" s="41">
        <f t="shared" si="324"/>
        <v>1500000</v>
      </c>
      <c r="I1168" s="41">
        <f t="shared" si="324"/>
        <v>1500000</v>
      </c>
      <c r="J1168" s="41">
        <f t="shared" si="324"/>
        <v>1500000</v>
      </c>
      <c r="K1168" s="34" t="s">
        <v>189</v>
      </c>
      <c r="L1168" s="30" t="s">
        <v>190</v>
      </c>
      <c r="M1168" s="52" t="s">
        <v>1052</v>
      </c>
      <c r="N1168" s="55" t="s">
        <v>2926</v>
      </c>
      <c r="O1168" s="33" t="s">
        <v>190</v>
      </c>
      <c r="P1168" s="33" t="s">
        <v>1726</v>
      </c>
      <c r="Q1168" s="35" t="s">
        <v>2044</v>
      </c>
      <c r="R1168" s="49">
        <f aca="true" t="shared" si="325" ref="R1168:R1195">SUM(F1168:K1168)</f>
        <v>7500000</v>
      </c>
      <c r="S1168" s="48">
        <v>100</v>
      </c>
      <c r="T1168" s="48">
        <v>33</v>
      </c>
      <c r="U1168" s="48" t="s">
        <v>2044</v>
      </c>
      <c r="V1168" s="48" t="s">
        <v>2044</v>
      </c>
      <c r="W1168" s="49" t="s">
        <v>1740</v>
      </c>
    </row>
    <row r="1169" spans="1:23" ht="13.8">
      <c r="A1169" s="32" t="s">
        <v>86</v>
      </c>
      <c r="B1169" s="33">
        <v>100238</v>
      </c>
      <c r="C1169" s="33" t="s">
        <v>142</v>
      </c>
      <c r="D1169" s="40" t="s">
        <v>2047</v>
      </c>
      <c r="E1169" s="33" t="s">
        <v>187</v>
      </c>
      <c r="F1169" s="41">
        <v>0</v>
      </c>
      <c r="G1169" s="41">
        <v>0</v>
      </c>
      <c r="H1169" s="41">
        <v>0</v>
      </c>
      <c r="I1169" s="41">
        <v>0</v>
      </c>
      <c r="J1169" s="41">
        <v>0</v>
      </c>
      <c r="K1169" s="34" t="s">
        <v>189</v>
      </c>
      <c r="L1169" s="30" t="s">
        <v>30</v>
      </c>
      <c r="M1169" s="52" t="s">
        <v>1862</v>
      </c>
      <c r="N1169" s="55" t="s">
        <v>2927</v>
      </c>
      <c r="O1169" s="33" t="s">
        <v>30</v>
      </c>
      <c r="P1169" s="33" t="s">
        <v>2032</v>
      </c>
      <c r="Q1169" s="35" t="s">
        <v>2044</v>
      </c>
      <c r="R1169" s="49">
        <f t="shared" si="325"/>
        <v>0</v>
      </c>
      <c r="S1169" s="48">
        <v>100</v>
      </c>
      <c r="T1169" s="48">
        <v>100</v>
      </c>
      <c r="U1169" s="48" t="s">
        <v>2044</v>
      </c>
      <c r="V1169" s="48" t="s">
        <v>2044</v>
      </c>
      <c r="W1169" s="49" t="s">
        <v>1740</v>
      </c>
    </row>
    <row r="1170" spans="1:23" ht="13.8">
      <c r="A1170" s="32" t="s">
        <v>86</v>
      </c>
      <c r="B1170" s="33">
        <v>100238</v>
      </c>
      <c r="C1170" s="33" t="s">
        <v>142</v>
      </c>
      <c r="D1170" s="40" t="s">
        <v>2047</v>
      </c>
      <c r="E1170" s="33" t="s">
        <v>187</v>
      </c>
      <c r="F1170" s="41">
        <v>0</v>
      </c>
      <c r="G1170" s="41">
        <v>0</v>
      </c>
      <c r="H1170" s="41">
        <v>0</v>
      </c>
      <c r="I1170" s="41">
        <v>0</v>
      </c>
      <c r="J1170" s="41">
        <v>0</v>
      </c>
      <c r="K1170" s="34" t="s">
        <v>189</v>
      </c>
      <c r="L1170" s="30" t="s">
        <v>30</v>
      </c>
      <c r="M1170" s="52" t="s">
        <v>1863</v>
      </c>
      <c r="N1170" s="55" t="s">
        <v>2928</v>
      </c>
      <c r="O1170" s="33" t="s">
        <v>30</v>
      </c>
      <c r="P1170" s="33" t="s">
        <v>2033</v>
      </c>
      <c r="Q1170" s="35" t="s">
        <v>2044</v>
      </c>
      <c r="R1170" s="49">
        <f t="shared" si="325"/>
        <v>0</v>
      </c>
      <c r="S1170" s="48">
        <v>100</v>
      </c>
      <c r="T1170" s="48">
        <v>50</v>
      </c>
      <c r="U1170" s="48" t="s">
        <v>2044</v>
      </c>
      <c r="V1170" s="48" t="s">
        <v>2044</v>
      </c>
      <c r="W1170" s="49" t="s">
        <v>1740</v>
      </c>
    </row>
    <row r="1171" spans="1:23" ht="13.8">
      <c r="A1171" s="32" t="s">
        <v>87</v>
      </c>
      <c r="B1171" s="33">
        <v>100238</v>
      </c>
      <c r="C1171" s="33" t="s">
        <v>142</v>
      </c>
      <c r="D1171" s="40" t="s">
        <v>2047</v>
      </c>
      <c r="E1171" s="33" t="s">
        <v>187</v>
      </c>
      <c r="F1171" s="41">
        <v>1500000</v>
      </c>
      <c r="G1171" s="41">
        <v>1500000</v>
      </c>
      <c r="H1171" s="41">
        <v>1500000</v>
      </c>
      <c r="I1171" s="41">
        <v>1500000</v>
      </c>
      <c r="J1171" s="41">
        <v>1500000</v>
      </c>
      <c r="K1171" s="34" t="s">
        <v>189</v>
      </c>
      <c r="L1171" s="30" t="s">
        <v>30</v>
      </c>
      <c r="M1171" s="52" t="s">
        <v>1864</v>
      </c>
      <c r="N1171" s="55" t="s">
        <v>2926</v>
      </c>
      <c r="O1171" s="33" t="s">
        <v>30</v>
      </c>
      <c r="P1171" s="33" t="s">
        <v>2034</v>
      </c>
      <c r="Q1171" s="35" t="s">
        <v>2044</v>
      </c>
      <c r="R1171" s="49">
        <f t="shared" si="325"/>
        <v>7500000</v>
      </c>
      <c r="S1171" s="48">
        <v>30</v>
      </c>
      <c r="T1171" s="48">
        <v>13</v>
      </c>
      <c r="U1171" s="48" t="s">
        <v>2044</v>
      </c>
      <c r="V1171" s="48" t="s">
        <v>2044</v>
      </c>
      <c r="W1171" s="49" t="s">
        <v>1740</v>
      </c>
    </row>
    <row r="1172" spans="1:23" ht="13.8">
      <c r="A1172" s="32" t="s">
        <v>86</v>
      </c>
      <c r="B1172" s="33">
        <v>100238</v>
      </c>
      <c r="C1172" s="33" t="s">
        <v>142</v>
      </c>
      <c r="D1172" s="40" t="s">
        <v>2047</v>
      </c>
      <c r="E1172" s="33" t="s">
        <v>187</v>
      </c>
      <c r="F1172" s="41">
        <f>F1175</f>
        <v>1200000</v>
      </c>
      <c r="G1172" s="41">
        <f aca="true" t="shared" si="326" ref="G1172:J1172">G1175</f>
        <v>1200000</v>
      </c>
      <c r="H1172" s="41">
        <f t="shared" si="326"/>
        <v>1200000</v>
      </c>
      <c r="I1172" s="41">
        <f t="shared" si="326"/>
        <v>1200000</v>
      </c>
      <c r="J1172" s="41">
        <f t="shared" si="326"/>
        <v>1200000</v>
      </c>
      <c r="K1172" s="34" t="s">
        <v>189</v>
      </c>
      <c r="L1172" s="30" t="s">
        <v>190</v>
      </c>
      <c r="M1172" s="52" t="s">
        <v>1053</v>
      </c>
      <c r="N1172" s="55" t="s">
        <v>2929</v>
      </c>
      <c r="O1172" s="33" t="s">
        <v>190</v>
      </c>
      <c r="P1172" s="33" t="s">
        <v>1727</v>
      </c>
      <c r="Q1172" s="35" t="s">
        <v>2044</v>
      </c>
      <c r="R1172" s="49">
        <f t="shared" si="325"/>
        <v>6000000</v>
      </c>
      <c r="S1172" s="48">
        <v>100</v>
      </c>
      <c r="T1172" s="48">
        <v>0</v>
      </c>
      <c r="U1172" s="48" t="s">
        <v>2044</v>
      </c>
      <c r="V1172" s="48" t="s">
        <v>2044</v>
      </c>
      <c r="W1172" s="49" t="s">
        <v>1740</v>
      </c>
    </row>
    <row r="1173" spans="1:23" ht="13.8">
      <c r="A1173" s="32" t="s">
        <v>86</v>
      </c>
      <c r="B1173" s="33">
        <v>100238</v>
      </c>
      <c r="C1173" s="33" t="s">
        <v>142</v>
      </c>
      <c r="D1173" s="40" t="s">
        <v>2047</v>
      </c>
      <c r="E1173" s="33" t="s">
        <v>187</v>
      </c>
      <c r="F1173" s="41">
        <v>0</v>
      </c>
      <c r="G1173" s="41">
        <v>0</v>
      </c>
      <c r="H1173" s="41">
        <v>0</v>
      </c>
      <c r="I1173" s="41">
        <v>0</v>
      </c>
      <c r="J1173" s="41">
        <v>0</v>
      </c>
      <c r="K1173" s="34" t="s">
        <v>189</v>
      </c>
      <c r="L1173" s="30" t="s">
        <v>30</v>
      </c>
      <c r="M1173" s="52" t="s">
        <v>1865</v>
      </c>
      <c r="N1173" s="55" t="s">
        <v>2930</v>
      </c>
      <c r="O1173" s="33" t="s">
        <v>30</v>
      </c>
      <c r="P1173" s="33" t="s">
        <v>2035</v>
      </c>
      <c r="Q1173" s="35" t="s">
        <v>2044</v>
      </c>
      <c r="R1173" s="49">
        <f t="shared" si="325"/>
        <v>0</v>
      </c>
      <c r="S1173" s="48">
        <v>50</v>
      </c>
      <c r="T1173" s="48">
        <v>0</v>
      </c>
      <c r="U1173" s="48" t="s">
        <v>2044</v>
      </c>
      <c r="V1173" s="48" t="s">
        <v>2044</v>
      </c>
      <c r="W1173" s="49" t="s">
        <v>1740</v>
      </c>
    </row>
    <row r="1174" spans="1:23" ht="27.6">
      <c r="A1174" s="32" t="s">
        <v>86</v>
      </c>
      <c r="B1174" s="33">
        <v>100238</v>
      </c>
      <c r="C1174" s="33" t="s">
        <v>142</v>
      </c>
      <c r="D1174" s="40" t="s">
        <v>2047</v>
      </c>
      <c r="E1174" s="33" t="s">
        <v>187</v>
      </c>
      <c r="F1174" s="41">
        <v>0</v>
      </c>
      <c r="G1174" s="41">
        <v>0</v>
      </c>
      <c r="H1174" s="41">
        <v>0</v>
      </c>
      <c r="I1174" s="41">
        <v>0</v>
      </c>
      <c r="J1174" s="41">
        <v>0</v>
      </c>
      <c r="K1174" s="34" t="s">
        <v>189</v>
      </c>
      <c r="L1174" s="30" t="s">
        <v>30</v>
      </c>
      <c r="M1174" s="52" t="s">
        <v>1866</v>
      </c>
      <c r="N1174" s="55" t="s">
        <v>2931</v>
      </c>
      <c r="O1174" s="33" t="s">
        <v>30</v>
      </c>
      <c r="P1174" s="33" t="s">
        <v>2036</v>
      </c>
      <c r="Q1174" s="35" t="s">
        <v>2044</v>
      </c>
      <c r="R1174" s="49">
        <f t="shared" si="325"/>
        <v>0</v>
      </c>
      <c r="S1174" s="48">
        <v>0</v>
      </c>
      <c r="T1174" s="48">
        <v>0</v>
      </c>
      <c r="U1174" s="48" t="s">
        <v>2044</v>
      </c>
      <c r="V1174" s="48" t="s">
        <v>2044</v>
      </c>
      <c r="W1174" s="49" t="s">
        <v>1743</v>
      </c>
    </row>
    <row r="1175" spans="1:23" ht="13.8">
      <c r="A1175" s="32" t="s">
        <v>87</v>
      </c>
      <c r="B1175" s="33">
        <v>100238</v>
      </c>
      <c r="C1175" s="33" t="s">
        <v>142</v>
      </c>
      <c r="D1175" s="40" t="s">
        <v>2047</v>
      </c>
      <c r="E1175" s="33" t="s">
        <v>187</v>
      </c>
      <c r="F1175" s="41">
        <v>1200000</v>
      </c>
      <c r="G1175" s="41">
        <v>1200000</v>
      </c>
      <c r="H1175" s="41">
        <v>1200000</v>
      </c>
      <c r="I1175" s="41">
        <v>1200000</v>
      </c>
      <c r="J1175" s="41">
        <v>1200000</v>
      </c>
      <c r="K1175" s="34" t="s">
        <v>189</v>
      </c>
      <c r="L1175" s="30" t="s">
        <v>30</v>
      </c>
      <c r="M1175" s="52" t="s">
        <v>1867</v>
      </c>
      <c r="N1175" s="55" t="s">
        <v>2932</v>
      </c>
      <c r="O1175" s="33" t="s">
        <v>30</v>
      </c>
      <c r="P1175" s="33" t="s">
        <v>2037</v>
      </c>
      <c r="Q1175" s="35" t="s">
        <v>2044</v>
      </c>
      <c r="R1175" s="49">
        <f t="shared" si="325"/>
        <v>6000000</v>
      </c>
      <c r="S1175" s="48">
        <v>0</v>
      </c>
      <c r="T1175" s="48">
        <v>0</v>
      </c>
      <c r="U1175" s="48" t="s">
        <v>2044</v>
      </c>
      <c r="V1175" s="48" t="s">
        <v>2044</v>
      </c>
      <c r="W1175" s="49" t="s">
        <v>1740</v>
      </c>
    </row>
    <row r="1176" spans="1:23" ht="13.8">
      <c r="A1176" s="32" t="s">
        <v>86</v>
      </c>
      <c r="B1176" s="33">
        <v>100238</v>
      </c>
      <c r="C1176" s="33" t="s">
        <v>142</v>
      </c>
      <c r="D1176" s="40" t="s">
        <v>2047</v>
      </c>
      <c r="E1176" s="33" t="s">
        <v>187</v>
      </c>
      <c r="F1176" s="41">
        <v>0</v>
      </c>
      <c r="G1176" s="41">
        <v>0</v>
      </c>
      <c r="H1176" s="41">
        <v>0</v>
      </c>
      <c r="I1176" s="41">
        <v>0</v>
      </c>
      <c r="J1176" s="41">
        <v>0</v>
      </c>
      <c r="K1176" s="34" t="s">
        <v>189</v>
      </c>
      <c r="L1176" s="30" t="s">
        <v>190</v>
      </c>
      <c r="M1176" s="52" t="s">
        <v>1054</v>
      </c>
      <c r="N1176" s="55" t="s">
        <v>2838</v>
      </c>
      <c r="O1176" s="33" t="s">
        <v>190</v>
      </c>
      <c r="P1176" s="33" t="s">
        <v>1728</v>
      </c>
      <c r="Q1176" s="35" t="s">
        <v>2044</v>
      </c>
      <c r="R1176" s="49">
        <f t="shared" si="325"/>
        <v>0</v>
      </c>
      <c r="S1176" s="48">
        <v>100</v>
      </c>
      <c r="T1176" s="48">
        <v>0</v>
      </c>
      <c r="U1176" s="48" t="s">
        <v>2044</v>
      </c>
      <c r="V1176" s="48" t="s">
        <v>2044</v>
      </c>
      <c r="W1176" s="49" t="s">
        <v>1740</v>
      </c>
    </row>
    <row r="1177" spans="1:23" ht="13.8">
      <c r="A1177" s="32" t="s">
        <v>86</v>
      </c>
      <c r="B1177" s="33">
        <v>100238</v>
      </c>
      <c r="C1177" s="33" t="s">
        <v>142</v>
      </c>
      <c r="D1177" s="40" t="s">
        <v>2047</v>
      </c>
      <c r="E1177" s="33" t="s">
        <v>187</v>
      </c>
      <c r="F1177" s="41">
        <v>0</v>
      </c>
      <c r="G1177" s="41">
        <v>0</v>
      </c>
      <c r="H1177" s="41">
        <v>0</v>
      </c>
      <c r="I1177" s="41">
        <v>0</v>
      </c>
      <c r="J1177" s="41">
        <v>0</v>
      </c>
      <c r="K1177" s="34" t="s">
        <v>189</v>
      </c>
      <c r="L1177" s="30" t="s">
        <v>30</v>
      </c>
      <c r="M1177" s="52" t="s">
        <v>1868</v>
      </c>
      <c r="N1177" s="55" t="s">
        <v>2933</v>
      </c>
      <c r="O1177" s="33" t="s">
        <v>30</v>
      </c>
      <c r="P1177" s="33" t="s">
        <v>2038</v>
      </c>
      <c r="Q1177" s="35" t="s">
        <v>2044</v>
      </c>
      <c r="R1177" s="49">
        <f t="shared" si="325"/>
        <v>0</v>
      </c>
      <c r="S1177" s="48">
        <v>50</v>
      </c>
      <c r="T1177" s="48">
        <v>0</v>
      </c>
      <c r="U1177" s="48" t="s">
        <v>2044</v>
      </c>
      <c r="V1177" s="48" t="s">
        <v>2044</v>
      </c>
      <c r="W1177" s="49" t="s">
        <v>1740</v>
      </c>
    </row>
    <row r="1178" spans="1:23" ht="13.8">
      <c r="A1178" s="32" t="s">
        <v>86</v>
      </c>
      <c r="B1178" s="33">
        <v>100238</v>
      </c>
      <c r="C1178" s="33" t="s">
        <v>142</v>
      </c>
      <c r="D1178" s="40" t="s">
        <v>2047</v>
      </c>
      <c r="E1178" s="33" t="s">
        <v>187</v>
      </c>
      <c r="F1178" s="41">
        <v>0</v>
      </c>
      <c r="G1178" s="41">
        <v>0</v>
      </c>
      <c r="H1178" s="41">
        <v>0</v>
      </c>
      <c r="I1178" s="41">
        <v>0</v>
      </c>
      <c r="J1178" s="41">
        <v>0</v>
      </c>
      <c r="K1178" s="34" t="s">
        <v>189</v>
      </c>
      <c r="L1178" s="30" t="s">
        <v>30</v>
      </c>
      <c r="M1178" s="52" t="s">
        <v>1869</v>
      </c>
      <c r="N1178" s="55" t="s">
        <v>2934</v>
      </c>
      <c r="O1178" s="33" t="s">
        <v>30</v>
      </c>
      <c r="P1178" s="33" t="s">
        <v>2039</v>
      </c>
      <c r="Q1178" s="35" t="s">
        <v>2044</v>
      </c>
      <c r="R1178" s="49">
        <f t="shared" si="325"/>
        <v>0</v>
      </c>
      <c r="S1178" s="48">
        <v>0</v>
      </c>
      <c r="T1178" s="48">
        <v>0</v>
      </c>
      <c r="U1178" s="48" t="s">
        <v>2044</v>
      </c>
      <c r="V1178" s="48" t="s">
        <v>2044</v>
      </c>
      <c r="W1178" s="49" t="s">
        <v>1740</v>
      </c>
    </row>
    <row r="1179" spans="1:23" ht="13.8">
      <c r="A1179" s="32" t="s">
        <v>86</v>
      </c>
      <c r="B1179" s="33">
        <v>100238</v>
      </c>
      <c r="C1179" s="33" t="s">
        <v>142</v>
      </c>
      <c r="D1179" s="40" t="s">
        <v>2047</v>
      </c>
      <c r="E1179" s="33" t="s">
        <v>187</v>
      </c>
      <c r="F1179" s="41">
        <v>0</v>
      </c>
      <c r="G1179" s="41">
        <v>0</v>
      </c>
      <c r="H1179" s="41">
        <v>0</v>
      </c>
      <c r="I1179" s="41">
        <v>0</v>
      </c>
      <c r="J1179" s="41">
        <v>0</v>
      </c>
      <c r="K1179" s="34" t="s">
        <v>189</v>
      </c>
      <c r="L1179" s="30" t="s">
        <v>30</v>
      </c>
      <c r="M1179" s="52" t="s">
        <v>1870</v>
      </c>
      <c r="N1179" s="55" t="s">
        <v>2903</v>
      </c>
      <c r="O1179" s="33" t="s">
        <v>30</v>
      </c>
      <c r="P1179" s="33" t="s">
        <v>2040</v>
      </c>
      <c r="Q1179" s="35" t="s">
        <v>2044</v>
      </c>
      <c r="R1179" s="49">
        <f t="shared" si="325"/>
        <v>0</v>
      </c>
      <c r="S1179" s="48">
        <v>0</v>
      </c>
      <c r="T1179" s="48">
        <v>0</v>
      </c>
      <c r="U1179" s="48" t="s">
        <v>2044</v>
      </c>
      <c r="V1179" s="48" t="s">
        <v>2044</v>
      </c>
      <c r="W1179" s="49" t="s">
        <v>1740</v>
      </c>
    </row>
    <row r="1180" spans="1:23" ht="13.8">
      <c r="A1180" s="32" t="s">
        <v>86</v>
      </c>
      <c r="B1180" s="33">
        <v>100239</v>
      </c>
      <c r="C1180" s="33" t="s">
        <v>143</v>
      </c>
      <c r="D1180" s="40" t="s">
        <v>2047</v>
      </c>
      <c r="E1180" s="33" t="s">
        <v>155</v>
      </c>
      <c r="F1180" s="41">
        <f>F1181+F1185</f>
        <v>2451999.69</v>
      </c>
      <c r="G1180" s="41">
        <f aca="true" t="shared" si="327" ref="G1180">G1181+G1185</f>
        <v>2451999.69</v>
      </c>
      <c r="H1180" s="41">
        <f aca="true" t="shared" si="328" ref="H1180">H1181+H1185</f>
        <v>950054.88</v>
      </c>
      <c r="I1180" s="41">
        <f aca="true" t="shared" si="329" ref="I1180">I1181+I1185</f>
        <v>950054.88</v>
      </c>
      <c r="J1180" s="41">
        <f aca="true" t="shared" si="330" ref="J1180">J1181+J1185</f>
        <v>950054.88</v>
      </c>
      <c r="K1180" s="34" t="s">
        <v>189</v>
      </c>
      <c r="L1180" s="30" t="s">
        <v>27</v>
      </c>
      <c r="M1180" s="52" t="s">
        <v>1055</v>
      </c>
      <c r="N1180" s="55" t="s">
        <v>1055</v>
      </c>
      <c r="O1180" s="33" t="s">
        <v>27</v>
      </c>
      <c r="P1180" s="33" t="s">
        <v>1729</v>
      </c>
      <c r="Q1180" s="35" t="s">
        <v>2044</v>
      </c>
      <c r="R1180" s="47">
        <v>0</v>
      </c>
      <c r="S1180" s="48">
        <v>0</v>
      </c>
      <c r="T1180" s="48">
        <v>0</v>
      </c>
      <c r="U1180" s="48" t="s">
        <v>2044</v>
      </c>
      <c r="V1180" s="48" t="s">
        <v>2044</v>
      </c>
      <c r="W1180" s="49" t="s">
        <v>1740</v>
      </c>
    </row>
    <row r="1181" spans="1:23" ht="13.8">
      <c r="A1181" s="32" t="s">
        <v>86</v>
      </c>
      <c r="B1181" s="33">
        <v>100239</v>
      </c>
      <c r="C1181" s="33" t="s">
        <v>143</v>
      </c>
      <c r="D1181" s="40" t="s">
        <v>2047</v>
      </c>
      <c r="E1181" s="33" t="s">
        <v>155</v>
      </c>
      <c r="F1181" s="41">
        <f>F1182+F1186</f>
        <v>2451999.69</v>
      </c>
      <c r="G1181" s="41">
        <f aca="true" t="shared" si="331" ref="G1181:J1181">G1182+G1186</f>
        <v>2451999.69</v>
      </c>
      <c r="H1181" s="41">
        <f t="shared" si="331"/>
        <v>950054.88</v>
      </c>
      <c r="I1181" s="41">
        <f t="shared" si="331"/>
        <v>950054.88</v>
      </c>
      <c r="J1181" s="41">
        <f t="shared" si="331"/>
        <v>950054.88</v>
      </c>
      <c r="K1181" s="34" t="s">
        <v>189</v>
      </c>
      <c r="L1181" s="30" t="s">
        <v>191</v>
      </c>
      <c r="M1181" s="52" t="s">
        <v>1055</v>
      </c>
      <c r="N1181" s="55" t="s">
        <v>1055</v>
      </c>
      <c r="O1181" s="33" t="s">
        <v>191</v>
      </c>
      <c r="P1181" s="33" t="s">
        <v>1729</v>
      </c>
      <c r="Q1181" s="35" t="s">
        <v>2044</v>
      </c>
      <c r="R1181" s="47">
        <v>0</v>
      </c>
      <c r="S1181" s="48">
        <v>0</v>
      </c>
      <c r="T1181" s="48">
        <v>0</v>
      </c>
      <c r="U1181" s="48" t="s">
        <v>2044</v>
      </c>
      <c r="V1181" s="48" t="s">
        <v>2044</v>
      </c>
      <c r="W1181" s="49" t="s">
        <v>1740</v>
      </c>
    </row>
    <row r="1182" spans="1:23" ht="13.8">
      <c r="A1182" s="32" t="s">
        <v>86</v>
      </c>
      <c r="B1182" s="33">
        <v>100239</v>
      </c>
      <c r="C1182" s="33" t="s">
        <v>143</v>
      </c>
      <c r="D1182" s="40" t="s">
        <v>2047</v>
      </c>
      <c r="E1182" s="33" t="s">
        <v>155</v>
      </c>
      <c r="F1182" s="41">
        <f>F1183</f>
        <v>920000</v>
      </c>
      <c r="G1182" s="41">
        <f aca="true" t="shared" si="332" ref="G1182:J1182">G1183</f>
        <v>920000</v>
      </c>
      <c r="H1182" s="41">
        <f t="shared" si="332"/>
        <v>920000</v>
      </c>
      <c r="I1182" s="41">
        <f t="shared" si="332"/>
        <v>920000</v>
      </c>
      <c r="J1182" s="41">
        <f t="shared" si="332"/>
        <v>920000</v>
      </c>
      <c r="K1182" s="34" t="s">
        <v>189</v>
      </c>
      <c r="L1182" s="30" t="s">
        <v>190</v>
      </c>
      <c r="M1182" s="52" t="s">
        <v>1055</v>
      </c>
      <c r="N1182" s="55" t="s">
        <v>2935</v>
      </c>
      <c r="O1182" s="33" t="s">
        <v>190</v>
      </c>
      <c r="P1182" s="33" t="s">
        <v>1729</v>
      </c>
      <c r="Q1182" s="35" t="s">
        <v>2044</v>
      </c>
      <c r="R1182" s="49">
        <f t="shared" si="325"/>
        <v>4600000</v>
      </c>
      <c r="S1182" s="48">
        <v>7.5</v>
      </c>
      <c r="T1182" s="48">
        <v>7.5</v>
      </c>
      <c r="U1182" s="48" t="s">
        <v>2044</v>
      </c>
      <c r="V1182" s="48" t="s">
        <v>2044</v>
      </c>
      <c r="W1182" s="49" t="s">
        <v>1740</v>
      </c>
    </row>
    <row r="1183" spans="1:23" ht="13.8">
      <c r="A1183" s="32" t="s">
        <v>87</v>
      </c>
      <c r="B1183" s="33">
        <v>100239</v>
      </c>
      <c r="C1183" s="33" t="s">
        <v>143</v>
      </c>
      <c r="D1183" s="40" t="s">
        <v>2047</v>
      </c>
      <c r="E1183" s="33" t="s">
        <v>155</v>
      </c>
      <c r="F1183" s="41">
        <v>920000</v>
      </c>
      <c r="G1183" s="41">
        <v>920000</v>
      </c>
      <c r="H1183" s="41">
        <v>920000</v>
      </c>
      <c r="I1183" s="41">
        <v>920000</v>
      </c>
      <c r="J1183" s="41">
        <v>920000</v>
      </c>
      <c r="K1183" s="34" t="s">
        <v>189</v>
      </c>
      <c r="L1183" s="30" t="s">
        <v>30</v>
      </c>
      <c r="M1183" s="52" t="s">
        <v>1056</v>
      </c>
      <c r="N1183" s="55" t="s">
        <v>2936</v>
      </c>
      <c r="O1183" s="33" t="s">
        <v>30</v>
      </c>
      <c r="P1183" s="33" t="s">
        <v>2041</v>
      </c>
      <c r="Q1183" s="35" t="s">
        <v>2044</v>
      </c>
      <c r="R1183" s="49">
        <f t="shared" si="325"/>
        <v>4600000</v>
      </c>
      <c r="S1183" s="48">
        <v>50</v>
      </c>
      <c r="T1183" s="48">
        <v>50</v>
      </c>
      <c r="U1183" s="48" t="s">
        <v>2044</v>
      </c>
      <c r="V1183" s="48" t="s">
        <v>2044</v>
      </c>
      <c r="W1183" s="49" t="s">
        <v>1740</v>
      </c>
    </row>
    <row r="1184" spans="1:23" ht="13.8">
      <c r="A1184" s="32" t="s">
        <v>86</v>
      </c>
      <c r="B1184" s="33">
        <v>100239</v>
      </c>
      <c r="C1184" s="33" t="s">
        <v>143</v>
      </c>
      <c r="D1184" s="40" t="s">
        <v>2047</v>
      </c>
      <c r="E1184" s="33" t="s">
        <v>185</v>
      </c>
      <c r="F1184" s="41">
        <v>0</v>
      </c>
      <c r="G1184" s="41">
        <v>0</v>
      </c>
      <c r="H1184" s="41">
        <v>0</v>
      </c>
      <c r="I1184" s="41">
        <v>0</v>
      </c>
      <c r="J1184" s="41">
        <v>0</v>
      </c>
      <c r="K1184" s="34" t="s">
        <v>189</v>
      </c>
      <c r="L1184" s="30" t="s">
        <v>190</v>
      </c>
      <c r="M1184" s="52" t="s">
        <v>1057</v>
      </c>
      <c r="N1184" s="55" t="s">
        <v>2937</v>
      </c>
      <c r="O1184" s="33" t="s">
        <v>190</v>
      </c>
      <c r="P1184" s="33" t="s">
        <v>1730</v>
      </c>
      <c r="Q1184" s="35" t="s">
        <v>2044</v>
      </c>
      <c r="R1184" s="49">
        <f t="shared" si="325"/>
        <v>0</v>
      </c>
      <c r="S1184" s="48">
        <v>0</v>
      </c>
      <c r="T1184" s="48">
        <v>0</v>
      </c>
      <c r="U1184" s="48" t="s">
        <v>2044</v>
      </c>
      <c r="V1184" s="48" t="s">
        <v>2044</v>
      </c>
      <c r="W1184" s="49" t="s">
        <v>1740</v>
      </c>
    </row>
    <row r="1185" spans="1:23" ht="13.8">
      <c r="A1185" s="32" t="s">
        <v>86</v>
      </c>
      <c r="B1185" s="33">
        <v>100239</v>
      </c>
      <c r="C1185" s="33" t="s">
        <v>143</v>
      </c>
      <c r="D1185" s="40" t="s">
        <v>2047</v>
      </c>
      <c r="E1185" s="33" t="s">
        <v>185</v>
      </c>
      <c r="F1185" s="41">
        <v>0</v>
      </c>
      <c r="G1185" s="41">
        <v>0</v>
      </c>
      <c r="H1185" s="41">
        <v>0</v>
      </c>
      <c r="I1185" s="41">
        <v>0</v>
      </c>
      <c r="J1185" s="41">
        <v>0</v>
      </c>
      <c r="K1185" s="34" t="s">
        <v>189</v>
      </c>
      <c r="L1185" s="30" t="s">
        <v>30</v>
      </c>
      <c r="M1185" s="52" t="s">
        <v>1058</v>
      </c>
      <c r="N1185" s="55" t="s">
        <v>2937</v>
      </c>
      <c r="O1185" s="33" t="s">
        <v>30</v>
      </c>
      <c r="P1185" s="33" t="s">
        <v>1731</v>
      </c>
      <c r="Q1185" s="35" t="s">
        <v>2044</v>
      </c>
      <c r="R1185" s="49">
        <f t="shared" si="325"/>
        <v>0</v>
      </c>
      <c r="S1185" s="48">
        <v>0</v>
      </c>
      <c r="T1185" s="48">
        <v>0</v>
      </c>
      <c r="U1185" s="48" t="s">
        <v>2044</v>
      </c>
      <c r="V1185" s="48" t="s">
        <v>2044</v>
      </c>
      <c r="W1185" s="49" t="s">
        <v>1740</v>
      </c>
    </row>
    <row r="1186" spans="1:23" ht="13.8">
      <c r="A1186" s="32" t="s">
        <v>86</v>
      </c>
      <c r="B1186" s="33">
        <v>100239</v>
      </c>
      <c r="C1186" s="33" t="s">
        <v>143</v>
      </c>
      <c r="D1186" s="40" t="s">
        <v>2047</v>
      </c>
      <c r="E1186" s="33" t="s">
        <v>185</v>
      </c>
      <c r="F1186" s="41">
        <f>F1188+F1189+F1190+F1191+F1192+F1193</f>
        <v>1531999.69</v>
      </c>
      <c r="G1186" s="41">
        <f aca="true" t="shared" si="333" ref="G1186:J1186">G1188+G1189+G1190+G1191+G1192+G1193</f>
        <v>1531999.69</v>
      </c>
      <c r="H1186" s="41">
        <f t="shared" si="333"/>
        <v>30054.879999999997</v>
      </c>
      <c r="I1186" s="41">
        <f t="shared" si="333"/>
        <v>30054.879999999997</v>
      </c>
      <c r="J1186" s="41">
        <f t="shared" si="333"/>
        <v>30054.879999999997</v>
      </c>
      <c r="K1186" s="34" t="s">
        <v>189</v>
      </c>
      <c r="L1186" s="30" t="s">
        <v>190</v>
      </c>
      <c r="M1186" s="52" t="s">
        <v>1059</v>
      </c>
      <c r="N1186" s="55" t="s">
        <v>2938</v>
      </c>
      <c r="O1186" s="33" t="s">
        <v>190</v>
      </c>
      <c r="P1186" s="33" t="s">
        <v>1732</v>
      </c>
      <c r="Q1186" s="35" t="s">
        <v>2044</v>
      </c>
      <c r="R1186" s="49">
        <f t="shared" si="325"/>
        <v>3154164.0199999996</v>
      </c>
      <c r="S1186" s="48">
        <v>0</v>
      </c>
      <c r="T1186" s="48">
        <v>50</v>
      </c>
      <c r="U1186" s="48" t="s">
        <v>2044</v>
      </c>
      <c r="V1186" s="48" t="s">
        <v>2044</v>
      </c>
      <c r="W1186" s="49" t="s">
        <v>1740</v>
      </c>
    </row>
    <row r="1187" spans="1:23" ht="13.8">
      <c r="A1187" s="32" t="s">
        <v>86</v>
      </c>
      <c r="B1187" s="33">
        <v>100239</v>
      </c>
      <c r="C1187" s="33" t="s">
        <v>143</v>
      </c>
      <c r="D1187" s="40" t="s">
        <v>2047</v>
      </c>
      <c r="E1187" s="33" t="s">
        <v>185</v>
      </c>
      <c r="F1187" s="41">
        <v>0</v>
      </c>
      <c r="G1187" s="41">
        <v>0</v>
      </c>
      <c r="H1187" s="41">
        <v>0</v>
      </c>
      <c r="I1187" s="41">
        <v>0</v>
      </c>
      <c r="J1187" s="41">
        <v>0</v>
      </c>
      <c r="K1187" s="34" t="s">
        <v>189</v>
      </c>
      <c r="L1187" s="30" t="s">
        <v>30</v>
      </c>
      <c r="M1187" s="52" t="s">
        <v>1060</v>
      </c>
      <c r="N1187" s="55" t="s">
        <v>2939</v>
      </c>
      <c r="O1187" s="33" t="s">
        <v>30</v>
      </c>
      <c r="P1187" s="33" t="s">
        <v>1733</v>
      </c>
      <c r="Q1187" s="35" t="s">
        <v>2044</v>
      </c>
      <c r="R1187" s="49">
        <f t="shared" si="325"/>
        <v>0</v>
      </c>
      <c r="S1187" s="48">
        <v>0</v>
      </c>
      <c r="T1187" s="48">
        <v>50</v>
      </c>
      <c r="U1187" s="48" t="s">
        <v>2044</v>
      </c>
      <c r="V1187" s="48" t="s">
        <v>2044</v>
      </c>
      <c r="W1187" s="49" t="s">
        <v>1740</v>
      </c>
    </row>
    <row r="1188" spans="1:23" ht="13.8">
      <c r="A1188" s="32" t="s">
        <v>87</v>
      </c>
      <c r="B1188" s="33">
        <v>100239</v>
      </c>
      <c r="C1188" s="33" t="s">
        <v>143</v>
      </c>
      <c r="D1188" s="40" t="s">
        <v>2047</v>
      </c>
      <c r="E1188" s="33" t="s">
        <v>185</v>
      </c>
      <c r="F1188" s="41">
        <v>592000</v>
      </c>
      <c r="G1188" s="41">
        <v>592000</v>
      </c>
      <c r="H1188" s="41">
        <v>30054.879999999997</v>
      </c>
      <c r="I1188" s="41">
        <v>30054.879999999997</v>
      </c>
      <c r="J1188" s="41">
        <v>30054.879999999997</v>
      </c>
      <c r="K1188" s="34" t="s">
        <v>189</v>
      </c>
      <c r="L1188" s="30" t="s">
        <v>30</v>
      </c>
      <c r="M1188" s="52" t="s">
        <v>1061</v>
      </c>
      <c r="N1188" s="55" t="s">
        <v>2940</v>
      </c>
      <c r="O1188" s="33" t="s">
        <v>30</v>
      </c>
      <c r="P1188" s="33" t="s">
        <v>1734</v>
      </c>
      <c r="Q1188" s="35" t="s">
        <v>2044</v>
      </c>
      <c r="R1188" s="49">
        <f t="shared" si="325"/>
        <v>1274164.6399999997</v>
      </c>
      <c r="S1188" s="48">
        <v>50</v>
      </c>
      <c r="T1188" s="48">
        <v>50</v>
      </c>
      <c r="U1188" s="48" t="s">
        <v>2044</v>
      </c>
      <c r="V1188" s="48" t="s">
        <v>2044</v>
      </c>
      <c r="W1188" s="49" t="s">
        <v>1740</v>
      </c>
    </row>
    <row r="1189" spans="1:23" ht="13.8">
      <c r="A1189" s="32" t="s">
        <v>87</v>
      </c>
      <c r="B1189" s="33">
        <v>100239</v>
      </c>
      <c r="C1189" s="33" t="s">
        <v>143</v>
      </c>
      <c r="D1189" s="40" t="s">
        <v>2047</v>
      </c>
      <c r="E1189" s="33" t="s">
        <v>185</v>
      </c>
      <c r="F1189" s="41">
        <v>519800</v>
      </c>
      <c r="G1189" s="41">
        <v>519800</v>
      </c>
      <c r="H1189" s="41">
        <v>0</v>
      </c>
      <c r="I1189" s="41">
        <v>0</v>
      </c>
      <c r="J1189" s="41">
        <v>0</v>
      </c>
      <c r="K1189" s="34" t="s">
        <v>189</v>
      </c>
      <c r="L1189" s="30" t="s">
        <v>30</v>
      </c>
      <c r="M1189" s="52" t="s">
        <v>1062</v>
      </c>
      <c r="N1189" s="55" t="s">
        <v>2941</v>
      </c>
      <c r="O1189" s="33" t="s">
        <v>30</v>
      </c>
      <c r="P1189" s="33" t="s">
        <v>1735</v>
      </c>
      <c r="Q1189" s="35" t="s">
        <v>2044</v>
      </c>
      <c r="R1189" s="49">
        <f t="shared" si="325"/>
        <v>1039600</v>
      </c>
      <c r="S1189" s="48">
        <v>50</v>
      </c>
      <c r="T1189" s="48">
        <v>50</v>
      </c>
      <c r="U1189" s="48" t="s">
        <v>2044</v>
      </c>
      <c r="V1189" s="48" t="s">
        <v>2044</v>
      </c>
      <c r="W1189" s="49" t="s">
        <v>1740</v>
      </c>
    </row>
    <row r="1190" spans="1:23" ht="13.8">
      <c r="A1190" s="32" t="s">
        <v>87</v>
      </c>
      <c r="B1190" s="33">
        <v>100239</v>
      </c>
      <c r="C1190" s="33" t="s">
        <v>143</v>
      </c>
      <c r="D1190" s="40" t="s">
        <v>2047</v>
      </c>
      <c r="E1190" s="33" t="s">
        <v>185</v>
      </c>
      <c r="F1190" s="41">
        <v>105810</v>
      </c>
      <c r="G1190" s="41">
        <v>105810</v>
      </c>
      <c r="H1190" s="41">
        <v>0</v>
      </c>
      <c r="I1190" s="41">
        <v>0</v>
      </c>
      <c r="J1190" s="41">
        <v>0</v>
      </c>
      <c r="K1190" s="34" t="s">
        <v>189</v>
      </c>
      <c r="L1190" s="30" t="s">
        <v>30</v>
      </c>
      <c r="M1190" s="52" t="s">
        <v>1063</v>
      </c>
      <c r="N1190" s="55" t="s">
        <v>2942</v>
      </c>
      <c r="O1190" s="33" t="s">
        <v>30</v>
      </c>
      <c r="P1190" s="33" t="s">
        <v>1736</v>
      </c>
      <c r="Q1190" s="35" t="s">
        <v>2044</v>
      </c>
      <c r="R1190" s="49">
        <f t="shared" si="325"/>
        <v>211620</v>
      </c>
      <c r="S1190" s="48">
        <v>37.5</v>
      </c>
      <c r="T1190" s="48">
        <v>37.5</v>
      </c>
      <c r="U1190" s="48" t="s">
        <v>2044</v>
      </c>
      <c r="V1190" s="48" t="s">
        <v>2044</v>
      </c>
      <c r="W1190" s="49" t="s">
        <v>1740</v>
      </c>
    </row>
    <row r="1191" spans="1:23" ht="13.8">
      <c r="A1191" s="32" t="s">
        <v>87</v>
      </c>
      <c r="B1191" s="33">
        <v>100239</v>
      </c>
      <c r="C1191" s="33" t="s">
        <v>143</v>
      </c>
      <c r="D1191" s="40" t="s">
        <v>2047</v>
      </c>
      <c r="E1191" s="33" t="s">
        <v>185</v>
      </c>
      <c r="F1191" s="41">
        <v>33000</v>
      </c>
      <c r="G1191" s="41">
        <v>33000</v>
      </c>
      <c r="H1191" s="41">
        <v>0</v>
      </c>
      <c r="I1191" s="41">
        <v>0</v>
      </c>
      <c r="J1191" s="41">
        <v>0</v>
      </c>
      <c r="K1191" s="34" t="s">
        <v>189</v>
      </c>
      <c r="L1191" s="30" t="s">
        <v>30</v>
      </c>
      <c r="M1191" s="52" t="s">
        <v>1064</v>
      </c>
      <c r="N1191" s="55" t="s">
        <v>2943</v>
      </c>
      <c r="O1191" s="33" t="s">
        <v>30</v>
      </c>
      <c r="P1191" s="33" t="s">
        <v>1737</v>
      </c>
      <c r="Q1191" s="35" t="s">
        <v>2044</v>
      </c>
      <c r="R1191" s="49">
        <f t="shared" si="325"/>
        <v>66000</v>
      </c>
      <c r="S1191" s="48">
        <v>50</v>
      </c>
      <c r="T1191" s="48">
        <v>100</v>
      </c>
      <c r="U1191" s="48" t="s">
        <v>2044</v>
      </c>
      <c r="V1191" s="48" t="s">
        <v>2044</v>
      </c>
      <c r="W1191" s="49" t="s">
        <v>1740</v>
      </c>
    </row>
    <row r="1192" spans="1:23" ht="13.8">
      <c r="A1192" s="32" t="s">
        <v>87</v>
      </c>
      <c r="B1192" s="33">
        <v>100239</v>
      </c>
      <c r="C1192" s="33" t="s">
        <v>143</v>
      </c>
      <c r="D1192" s="40" t="s">
        <v>2047</v>
      </c>
      <c r="E1192" s="33" t="s">
        <v>185</v>
      </c>
      <c r="F1192" s="41">
        <v>156512.69</v>
      </c>
      <c r="G1192" s="41">
        <v>156512.69</v>
      </c>
      <c r="H1192" s="41">
        <v>0</v>
      </c>
      <c r="I1192" s="41">
        <v>0</v>
      </c>
      <c r="J1192" s="41">
        <v>0</v>
      </c>
      <c r="K1192" s="34" t="s">
        <v>189</v>
      </c>
      <c r="L1192" s="30" t="s">
        <v>30</v>
      </c>
      <c r="M1192" s="52" t="s">
        <v>1065</v>
      </c>
      <c r="N1192" s="55" t="s">
        <v>2944</v>
      </c>
      <c r="O1192" s="33" t="s">
        <v>30</v>
      </c>
      <c r="P1192" s="33" t="s">
        <v>2042</v>
      </c>
      <c r="Q1192" s="35" t="s">
        <v>2044</v>
      </c>
      <c r="R1192" s="49">
        <f t="shared" si="325"/>
        <v>313025.38</v>
      </c>
      <c r="S1192" s="48">
        <v>66</v>
      </c>
      <c r="T1192" s="48">
        <v>66</v>
      </c>
      <c r="U1192" s="48" t="s">
        <v>2044</v>
      </c>
      <c r="V1192" s="48" t="s">
        <v>2044</v>
      </c>
      <c r="W1192" s="49" t="s">
        <v>1740</v>
      </c>
    </row>
    <row r="1193" spans="1:23" ht="13.8">
      <c r="A1193" s="32" t="s">
        <v>87</v>
      </c>
      <c r="B1193" s="33">
        <v>100239</v>
      </c>
      <c r="C1193" s="33" t="s">
        <v>143</v>
      </c>
      <c r="D1193" s="40" t="s">
        <v>2047</v>
      </c>
      <c r="E1193" s="33" t="s">
        <v>185</v>
      </c>
      <c r="F1193" s="41">
        <v>124877</v>
      </c>
      <c r="G1193" s="41">
        <v>124877</v>
      </c>
      <c r="H1193" s="41">
        <v>0</v>
      </c>
      <c r="I1193" s="41">
        <v>0</v>
      </c>
      <c r="J1193" s="41">
        <v>0</v>
      </c>
      <c r="K1193" s="34" t="s">
        <v>189</v>
      </c>
      <c r="L1193" s="30" t="s">
        <v>30</v>
      </c>
      <c r="M1193" s="52" t="s">
        <v>1871</v>
      </c>
      <c r="N1193" s="55" t="s">
        <v>2945</v>
      </c>
      <c r="O1193" s="33" t="s">
        <v>30</v>
      </c>
      <c r="P1193" s="33" t="s">
        <v>2043</v>
      </c>
      <c r="Q1193" s="35" t="s">
        <v>2044</v>
      </c>
      <c r="R1193" s="49">
        <f t="shared" si="325"/>
        <v>249754</v>
      </c>
      <c r="S1193" s="48">
        <v>0</v>
      </c>
      <c r="T1193" s="48">
        <v>0</v>
      </c>
      <c r="U1193" s="48" t="s">
        <v>2044</v>
      </c>
      <c r="V1193" s="48" t="s">
        <v>2044</v>
      </c>
      <c r="W1193" s="49" t="s">
        <v>1740</v>
      </c>
    </row>
    <row r="1194" spans="1:23" ht="13.8">
      <c r="A1194" s="32" t="s">
        <v>86</v>
      </c>
      <c r="B1194" s="33">
        <v>100239</v>
      </c>
      <c r="C1194" s="33" t="s">
        <v>143</v>
      </c>
      <c r="D1194" s="40" t="s">
        <v>2047</v>
      </c>
      <c r="E1194" s="33" t="s">
        <v>185</v>
      </c>
      <c r="F1194" s="41">
        <v>0</v>
      </c>
      <c r="G1194" s="41">
        <v>0</v>
      </c>
      <c r="H1194" s="41">
        <v>0</v>
      </c>
      <c r="I1194" s="41">
        <v>0</v>
      </c>
      <c r="J1194" s="41">
        <v>0</v>
      </c>
      <c r="K1194" s="34" t="s">
        <v>189</v>
      </c>
      <c r="L1194" s="30" t="s">
        <v>190</v>
      </c>
      <c r="M1194" s="52" t="s">
        <v>1066</v>
      </c>
      <c r="N1194" s="55" t="s">
        <v>2946</v>
      </c>
      <c r="O1194" s="33" t="s">
        <v>190</v>
      </c>
      <c r="P1194" s="33" t="s">
        <v>1738</v>
      </c>
      <c r="Q1194" s="35" t="s">
        <v>2044</v>
      </c>
      <c r="R1194" s="49">
        <f t="shared" si="325"/>
        <v>0</v>
      </c>
      <c r="S1194" s="48">
        <v>0</v>
      </c>
      <c r="T1194" s="48">
        <v>0</v>
      </c>
      <c r="U1194" s="48" t="s">
        <v>2044</v>
      </c>
      <c r="V1194" s="48" t="s">
        <v>2044</v>
      </c>
      <c r="W1194" s="49" t="s">
        <v>1740</v>
      </c>
    </row>
    <row r="1195" spans="1:23" ht="13.8">
      <c r="A1195" s="32" t="s">
        <v>86</v>
      </c>
      <c r="B1195" s="33">
        <v>100239</v>
      </c>
      <c r="C1195" s="33" t="s">
        <v>143</v>
      </c>
      <c r="D1195" s="40" t="s">
        <v>2047</v>
      </c>
      <c r="E1195" s="33" t="s">
        <v>185</v>
      </c>
      <c r="F1195" s="41">
        <v>0</v>
      </c>
      <c r="G1195" s="41">
        <v>0</v>
      </c>
      <c r="H1195" s="41">
        <v>0</v>
      </c>
      <c r="I1195" s="41">
        <v>0</v>
      </c>
      <c r="J1195" s="41">
        <v>0</v>
      </c>
      <c r="K1195" s="34" t="s">
        <v>189</v>
      </c>
      <c r="L1195" s="30" t="s">
        <v>30</v>
      </c>
      <c r="M1195" s="52" t="s">
        <v>1067</v>
      </c>
      <c r="N1195" s="55" t="s">
        <v>2947</v>
      </c>
      <c r="O1195" s="33" t="s">
        <v>30</v>
      </c>
      <c r="P1195" s="33" t="s">
        <v>1739</v>
      </c>
      <c r="Q1195" s="35" t="s">
        <v>2044</v>
      </c>
      <c r="R1195" s="49">
        <f t="shared" si="325"/>
        <v>0</v>
      </c>
      <c r="S1195" s="48">
        <v>0</v>
      </c>
      <c r="T1195" s="48">
        <v>0</v>
      </c>
      <c r="U1195" s="48" t="s">
        <v>2044</v>
      </c>
      <c r="V1195" s="48" t="s">
        <v>2044</v>
      </c>
      <c r="W1195" s="49" t="s">
        <v>1740</v>
      </c>
    </row>
    <row r="1197" ht="11.25">
      <c r="G1197" s="54"/>
    </row>
  </sheetData>
  <autoFilter ref="A4:W1195"/>
  <mergeCells count="3">
    <mergeCell ref="F2:J2"/>
    <mergeCell ref="A2:C2"/>
    <mergeCell ref="A1:W1"/>
  </mergeCells>
  <printOptions/>
  <pageMargins left="0.25" right="0.25" top="0.75" bottom="0.75" header="0.3" footer="0.3"/>
  <pageSetup fitToHeight="1" fitToWidth="1" horizontalDpi="600" verticalDpi="600" orientation="landscape" scale="3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topLeftCell="A1">
      <pane ySplit="4" topLeftCell="A19" activePane="bottomLeft" state="frozen"/>
      <selection pane="bottomLeft" activeCell="B8" sqref="B8"/>
    </sheetView>
  </sheetViews>
  <sheetFormatPr defaultColWidth="0" defaultRowHeight="11.25"/>
  <cols>
    <col min="1" max="1" width="11" style="0" customWidth="1"/>
    <col min="2" max="2" width="140.83203125" style="0" customWidth="1"/>
    <col min="3" max="3" width="12" style="0" customWidth="1"/>
    <col min="4" max="16384" width="12" style="0" hidden="1" customWidth="1"/>
  </cols>
  <sheetData>
    <row r="1" ht="15.6">
      <c r="B1" s="4" t="s">
        <v>1</v>
      </c>
    </row>
    <row r="2" ht="31.2">
      <c r="B2" s="1" t="s">
        <v>76</v>
      </c>
    </row>
    <row r="4" spans="1:2" ht="31.2">
      <c r="A4" s="2" t="s">
        <v>80</v>
      </c>
      <c r="B4" s="2" t="s">
        <v>0</v>
      </c>
    </row>
    <row r="5" spans="1:2" ht="46.8">
      <c r="A5" s="18">
        <v>1</v>
      </c>
      <c r="B5" s="1" t="s">
        <v>77</v>
      </c>
    </row>
    <row r="6" spans="1:2" ht="46.8">
      <c r="A6" s="18">
        <v>2</v>
      </c>
      <c r="B6" s="1" t="s">
        <v>78</v>
      </c>
    </row>
    <row r="7" spans="1:2" ht="31.2">
      <c r="A7" s="18">
        <v>3</v>
      </c>
      <c r="B7" s="1" t="s">
        <v>81</v>
      </c>
    </row>
    <row r="8" spans="1:2" ht="62.4">
      <c r="A8" s="18">
        <v>4</v>
      </c>
      <c r="B8" s="1" t="s">
        <v>79</v>
      </c>
    </row>
    <row r="9" spans="1:2" ht="15.6">
      <c r="A9" s="18">
        <v>5</v>
      </c>
      <c r="B9" s="1" t="s">
        <v>56</v>
      </c>
    </row>
    <row r="10" spans="1:2" ht="78">
      <c r="A10" s="18">
        <v>6</v>
      </c>
      <c r="B10" s="1" t="s">
        <v>75</v>
      </c>
    </row>
    <row r="11" spans="1:2" ht="78">
      <c r="A11" s="18">
        <v>7</v>
      </c>
      <c r="B11" s="1" t="s">
        <v>62</v>
      </c>
    </row>
    <row r="12" spans="1:2" ht="78">
      <c r="A12" s="18">
        <v>8</v>
      </c>
      <c r="B12" s="1" t="s">
        <v>64</v>
      </c>
    </row>
    <row r="13" spans="1:2" ht="78">
      <c r="A13" s="18">
        <v>9</v>
      </c>
      <c r="B13" s="1" t="s">
        <v>63</v>
      </c>
    </row>
    <row r="14" spans="1:2" ht="78">
      <c r="A14" s="18">
        <v>10</v>
      </c>
      <c r="B14" s="1" t="s">
        <v>65</v>
      </c>
    </row>
    <row r="15" spans="1:2" ht="15.6">
      <c r="A15" s="18">
        <v>11</v>
      </c>
      <c r="B15" s="1" t="s">
        <v>82</v>
      </c>
    </row>
    <row r="16" spans="1:2" ht="15.6">
      <c r="A16" s="18">
        <v>12</v>
      </c>
      <c r="B16" s="1" t="s">
        <v>66</v>
      </c>
    </row>
    <row r="17" spans="1:2" ht="15.6">
      <c r="A17" s="18">
        <v>13</v>
      </c>
      <c r="B17" s="1" t="s">
        <v>67</v>
      </c>
    </row>
    <row r="18" spans="1:2" ht="62.4">
      <c r="A18" s="18">
        <v>14</v>
      </c>
      <c r="B18" s="1" t="s">
        <v>83</v>
      </c>
    </row>
    <row r="19" spans="1:2" ht="15.6">
      <c r="A19" s="18">
        <v>15</v>
      </c>
      <c r="B19" s="1" t="s">
        <v>57</v>
      </c>
    </row>
    <row r="20" spans="1:2" ht="15.6">
      <c r="A20" s="18">
        <v>16</v>
      </c>
      <c r="B20" s="1" t="s">
        <v>58</v>
      </c>
    </row>
    <row r="21" spans="1:2" ht="15.6">
      <c r="A21" s="18">
        <v>17</v>
      </c>
      <c r="B21" s="1" t="s">
        <v>68</v>
      </c>
    </row>
    <row r="22" spans="1:2" ht="15.6">
      <c r="A22" s="18">
        <v>18</v>
      </c>
      <c r="B22" s="3" t="s">
        <v>59</v>
      </c>
    </row>
    <row r="23" spans="1:2" ht="15.6">
      <c r="A23" s="18">
        <v>19</v>
      </c>
      <c r="B23" s="3" t="s">
        <v>60</v>
      </c>
    </row>
    <row r="24" spans="1:2" ht="15.6">
      <c r="A24" s="18">
        <v>20</v>
      </c>
      <c r="B24" s="3" t="s">
        <v>61</v>
      </c>
    </row>
    <row r="25" spans="1:2" ht="15.6">
      <c r="A25" s="18">
        <v>21</v>
      </c>
      <c r="B25" s="3" t="s">
        <v>69</v>
      </c>
    </row>
    <row r="26" spans="1:2" ht="15.6">
      <c r="A26" s="18">
        <v>22</v>
      </c>
      <c r="B26" s="3" t="s">
        <v>70</v>
      </c>
    </row>
    <row r="27" spans="1:2" ht="31.2">
      <c r="A27" s="18">
        <v>23</v>
      </c>
      <c r="B27" s="1" t="s">
        <v>84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topLeftCell="A1">
      <selection activeCell="B23" sqref="B23"/>
    </sheetView>
  </sheetViews>
  <sheetFormatPr defaultColWidth="12" defaultRowHeight="11.25"/>
  <cols>
    <col min="1" max="1" width="67.66015625" style="0" customWidth="1"/>
    <col min="2" max="2" width="21.83203125" style="0" customWidth="1"/>
    <col min="3" max="3" width="12" style="7" customWidth="1"/>
  </cols>
  <sheetData>
    <row r="1" spans="1:4" ht="11.4">
      <c r="A1" s="12" t="s">
        <v>3</v>
      </c>
      <c r="B1" s="12" t="s">
        <v>32</v>
      </c>
      <c r="C1" s="7" t="s">
        <v>27</v>
      </c>
      <c r="D1" s="6"/>
    </row>
    <row r="2" spans="1:4" ht="11.4">
      <c r="A2" s="12" t="s">
        <v>4</v>
      </c>
      <c r="B2" s="12" t="s">
        <v>51</v>
      </c>
      <c r="C2" s="7" t="s">
        <v>28</v>
      </c>
      <c r="D2" s="6"/>
    </row>
    <row r="3" spans="1:4" ht="11.4">
      <c r="A3" s="12" t="s">
        <v>5</v>
      </c>
      <c r="B3" s="12" t="s">
        <v>52</v>
      </c>
      <c r="C3" s="7" t="s">
        <v>29</v>
      </c>
      <c r="D3" s="6"/>
    </row>
    <row r="4" spans="1:4" ht="11.4">
      <c r="A4" s="12" t="s">
        <v>6</v>
      </c>
      <c r="B4" s="12" t="s">
        <v>53</v>
      </c>
      <c r="C4" s="7" t="s">
        <v>30</v>
      </c>
      <c r="D4" s="6"/>
    </row>
    <row r="5" spans="1:4" ht="11.4">
      <c r="A5" s="12" t="s">
        <v>7</v>
      </c>
      <c r="B5" s="5"/>
      <c r="D5" s="6"/>
    </row>
    <row r="6" spans="1:4" ht="11.4">
      <c r="A6" s="12" t="s">
        <v>8</v>
      </c>
      <c r="B6" s="5"/>
      <c r="D6" s="6"/>
    </row>
    <row r="7" spans="1:4" ht="11.4">
      <c r="A7" s="12" t="s">
        <v>9</v>
      </c>
      <c r="B7" s="5"/>
      <c r="D7" s="6"/>
    </row>
    <row r="8" spans="1:4" ht="11.4">
      <c r="A8" s="12" t="s">
        <v>10</v>
      </c>
      <c r="B8" s="5"/>
      <c r="D8" s="6"/>
    </row>
    <row r="9" spans="1:4" ht="12" customHeight="1">
      <c r="A9" s="12" t="s">
        <v>11</v>
      </c>
      <c r="B9" s="5"/>
      <c r="D9" s="6"/>
    </row>
    <row r="10" spans="1:4" ht="11.4">
      <c r="A10" s="12" t="s">
        <v>12</v>
      </c>
      <c r="B10" s="5"/>
      <c r="D10" s="6"/>
    </row>
    <row r="11" spans="1:4" ht="11.4">
      <c r="A11" s="12" t="s">
        <v>13</v>
      </c>
      <c r="B11" s="5"/>
      <c r="D11" s="6"/>
    </row>
    <row r="12" spans="1:4" ht="11.4">
      <c r="A12" s="12" t="s">
        <v>14</v>
      </c>
      <c r="B12" s="5"/>
      <c r="D12" s="6"/>
    </row>
    <row r="13" spans="1:4" ht="11.4">
      <c r="A13" s="12" t="s">
        <v>15</v>
      </c>
      <c r="B13" s="5"/>
      <c r="D13" s="6"/>
    </row>
    <row r="14" spans="1:4" ht="11.4">
      <c r="A14" s="12" t="s">
        <v>16</v>
      </c>
      <c r="B14" s="5"/>
      <c r="D14" s="6"/>
    </row>
    <row r="15" spans="1:4" ht="11.4">
      <c r="A15" s="12" t="s">
        <v>17</v>
      </c>
      <c r="B15" s="5"/>
      <c r="D15" s="6"/>
    </row>
    <row r="16" spans="1:4" ht="11.4">
      <c r="A16" s="12" t="s">
        <v>18</v>
      </c>
      <c r="B16" s="5"/>
      <c r="D16" s="6"/>
    </row>
    <row r="17" spans="1:4" ht="11.4">
      <c r="A17" s="12" t="s">
        <v>19</v>
      </c>
      <c r="B17" s="5"/>
      <c r="D17" s="6"/>
    </row>
    <row r="18" spans="1:4" ht="11.4">
      <c r="A18" s="12" t="s">
        <v>20</v>
      </c>
      <c r="B18" s="5"/>
      <c r="D18" s="6"/>
    </row>
    <row r="19" spans="1:4" ht="11.4">
      <c r="A19" s="12" t="s">
        <v>21</v>
      </c>
      <c r="B19" s="5"/>
      <c r="D19" s="6"/>
    </row>
    <row r="20" spans="1:4" ht="11.4">
      <c r="A20" s="12" t="s">
        <v>22</v>
      </c>
      <c r="B20" s="5"/>
      <c r="D20" s="6"/>
    </row>
    <row r="21" spans="1:5" ht="11.4">
      <c r="A21" s="12" t="s">
        <v>23</v>
      </c>
      <c r="B21" s="5"/>
      <c r="E21" s="6"/>
    </row>
    <row r="22" spans="1:5" ht="11.4">
      <c r="A22" s="12" t="s">
        <v>24</v>
      </c>
      <c r="B22" s="5"/>
      <c r="E22" s="6"/>
    </row>
    <row r="23" spans="1:5" ht="11.4">
      <c r="A23" s="12" t="s">
        <v>25</v>
      </c>
      <c r="B23" s="9"/>
      <c r="E23" s="8"/>
    </row>
    <row r="24" spans="1:5" ht="11.25">
      <c r="A24" s="11"/>
      <c r="B24" s="10"/>
      <c r="D24" s="10"/>
      <c r="E24" s="10"/>
    </row>
    <row r="25" ht="11.25">
      <c r="A25" s="7"/>
    </row>
    <row r="26" ht="11.25">
      <c r="A26" s="7"/>
    </row>
    <row r="27" ht="11.25">
      <c r="A27" s="7"/>
    </row>
    <row r="28" ht="11.25">
      <c r="A28" s="7"/>
    </row>
    <row r="29" ht="11.25">
      <c r="A29" s="7"/>
    </row>
    <row r="30" ht="11.25">
      <c r="A30" s="7"/>
    </row>
    <row r="31" ht="11.25">
      <c r="A31" s="7"/>
    </row>
    <row r="32" ht="11.25">
      <c r="A32" s="7"/>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Claudia Elizabeth Casillas Villegas</cp:lastModifiedBy>
  <cp:lastPrinted>2019-04-29T14:13:11Z</cp:lastPrinted>
  <dcterms:created xsi:type="dcterms:W3CDTF">2014-10-22T05:35:08Z</dcterms:created>
  <dcterms:modified xsi:type="dcterms:W3CDTF">2019-07-30T18:52:10Z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